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8190" tabRatio="601" activeTab="0"/>
  </bookViews>
  <sheets>
    <sheet name="Лист2" sheetId="1" r:id="rId1"/>
  </sheets>
  <definedNames>
    <definedName name="бюджет">'Лист2'!$E$16</definedName>
    <definedName name="времраспоряж">'Лист2'!$G$16</definedName>
    <definedName name="главный_бухгалтер">'Лист2'!$C$174</definedName>
    <definedName name="дата_отч">'Лист2'!$C$3</definedName>
    <definedName name="итого">'Лист2'!$H$16</definedName>
    <definedName name="наименование_бюджета">'Лист2'!$B$8</definedName>
    <definedName name="небюджет">'Лист2'!$F$16</definedName>
    <definedName name="первая_строка">'Лист2'!$C$16</definedName>
    <definedName name="последняя_строка">'Лист2'!$C$172</definedName>
    <definedName name="руководитель">'Лист2'!$A$174</definedName>
    <definedName name="учреждение">'Лист2'!$B$6</definedName>
  </definedNames>
  <calcPr fullCalcOnLoad="1"/>
</workbook>
</file>

<file path=xl/sharedStrings.xml><?xml version="1.0" encoding="utf-8"?>
<sst xmlns="http://schemas.openxmlformats.org/spreadsheetml/2006/main" count="501" uniqueCount="302">
  <si>
    <t>820</t>
  </si>
  <si>
    <t>470</t>
  </si>
  <si>
    <t xml:space="preserve">   Чистое поступление основных средств</t>
  </si>
  <si>
    <t>040</t>
  </si>
  <si>
    <t>КОСГУ</t>
  </si>
  <si>
    <t>730</t>
  </si>
  <si>
    <t xml:space="preserve">                  обслуживание внешнего долга</t>
  </si>
  <si>
    <t>231</t>
  </si>
  <si>
    <t xml:space="preserve">                  прочие выплаты</t>
  </si>
  <si>
    <t>272</t>
  </si>
  <si>
    <t xml:space="preserve">по ОКПО </t>
  </si>
  <si>
    <t xml:space="preserve">Чистое увеличение кредиторской задолженности </t>
  </si>
  <si>
    <t xml:space="preserve">                   увеличение стоимости акций и иных форм участия в капитале</t>
  </si>
  <si>
    <t>541</t>
  </si>
  <si>
    <t>175</t>
  </si>
  <si>
    <t xml:space="preserve">                                                                     ОТЧЕТ  О ФИНАНСОВЫХ РЕЗУЛЬТАТАХ ДЕЯТЕЛЬНОСТИ</t>
  </si>
  <si>
    <t>171</t>
  </si>
  <si>
    <t>420</t>
  </si>
  <si>
    <t xml:space="preserve">                  Российской Федерации</t>
  </si>
  <si>
    <t>КОДЫ</t>
  </si>
  <si>
    <t xml:space="preserve">                   безвозмездные  перечисления организациям, за </t>
  </si>
  <si>
    <t>092</t>
  </si>
  <si>
    <t>010</t>
  </si>
  <si>
    <t xml:space="preserve">                   увеличение задолженности по внутреннему государственному                (муниципальному) долгу</t>
  </si>
  <si>
    <t xml:space="preserve">                  уменьшение стоимости иных финансовых активов</t>
  </si>
  <si>
    <t>350</t>
  </si>
  <si>
    <t xml:space="preserve">                   уменьшение стоимости основных средств</t>
  </si>
  <si>
    <t xml:space="preserve">                  и муниципальным организациям</t>
  </si>
  <si>
    <t>Оплата труда и начисления на  выплаты по оплате труда</t>
  </si>
  <si>
    <t>261</t>
  </si>
  <si>
    <t>226</t>
  </si>
  <si>
    <t xml:space="preserve">                  поступления от других бюджетов бюджетной системы </t>
  </si>
  <si>
    <t>222</t>
  </si>
  <si>
    <t>Чистое поступление акций и иных форм участия в капитале</t>
  </si>
  <si>
    <t>Форма 0503121 с.4</t>
  </si>
  <si>
    <t>02114535</t>
  </si>
  <si>
    <t xml:space="preserve">                   увеличение задолженности по  бюджетным кредитам</t>
  </si>
  <si>
    <t>411</t>
  </si>
  <si>
    <t xml:space="preserve">                   увеличение стоимости непроизведенных активов</t>
  </si>
  <si>
    <t>062</t>
  </si>
  <si>
    <t>322</t>
  </si>
  <si>
    <t xml:space="preserve">                  чрезвычайные расходы по операциям с активами</t>
  </si>
  <si>
    <t>361</t>
  </si>
  <si>
    <t xml:space="preserve">                  прочие работы, услуги</t>
  </si>
  <si>
    <t>660</t>
  </si>
  <si>
    <t>291</t>
  </si>
  <si>
    <t>213</t>
  </si>
  <si>
    <t xml:space="preserve">   Доходы от операций с активами</t>
  </si>
  <si>
    <t>250</t>
  </si>
  <si>
    <t xml:space="preserve">                   уменьшение задолженности по внутреннему государственному (муниципальному) долгу</t>
  </si>
  <si>
    <t xml:space="preserve">                 доходы от переоценки активов</t>
  </si>
  <si>
    <t>Операции с финансовыми активами (стр. 410 + стр.420 + стр. 440 + стр. 460 + стр.470 + стр.480)</t>
  </si>
  <si>
    <t xml:space="preserve">                  арендная плата за пользование имуществом</t>
  </si>
  <si>
    <t>192</t>
  </si>
  <si>
    <t xml:space="preserve">   Суммы принудительного изъятия </t>
  </si>
  <si>
    <t>110</t>
  </si>
  <si>
    <t>520</t>
  </si>
  <si>
    <t>153</t>
  </si>
  <si>
    <t>480</t>
  </si>
  <si>
    <t>(кроме бюджетных кредитов)</t>
  </si>
  <si>
    <t>Операции с обязательствами (стр.520 + стр.530 + стр.540)</t>
  </si>
  <si>
    <t>441</t>
  </si>
  <si>
    <t xml:space="preserve">                   уменьшение задолженности по внешнему государственному  долгу</t>
  </si>
  <si>
    <t>Главный распорядитель, распорядитель, получатель бюджетных средств,</t>
  </si>
  <si>
    <t>372</t>
  </si>
  <si>
    <t>331</t>
  </si>
  <si>
    <t>630</t>
  </si>
  <si>
    <t>243</t>
  </si>
  <si>
    <t xml:space="preserve">                                                                                                Централизованная бухгалтерия</t>
  </si>
  <si>
    <t>200</t>
  </si>
  <si>
    <t xml:space="preserve">                                                                                      Руководитель                  _____________________           ___________________         __________________________</t>
  </si>
  <si>
    <t xml:space="preserve">   Чистое поступление материальных запасов</t>
  </si>
  <si>
    <t xml:space="preserve">                   уменьшение прочей кредиторской задолженности</t>
  </si>
  <si>
    <t>Доходы (стр.020 + стр.030 + стр.040 + стр.050 + стр.060 + стр. 080 + стр.090 + стр.100 + стр.110)</t>
  </si>
  <si>
    <t>Код</t>
  </si>
  <si>
    <t>140</t>
  </si>
  <si>
    <t xml:space="preserve">                  расходование материальных запасов</t>
  </si>
  <si>
    <t xml:space="preserve">                    Российской Федерации</t>
  </si>
  <si>
    <t>430</t>
  </si>
  <si>
    <t xml:space="preserve">              (наименование, ОГРН, ИНН, КПП, местонахождение )</t>
  </si>
  <si>
    <t xml:space="preserve">                   перечисления наднациональным организациям и правительствам </t>
  </si>
  <si>
    <t>303</t>
  </si>
  <si>
    <t>340</t>
  </si>
  <si>
    <t xml:space="preserve">                   безвозмездные  перечисления государственным</t>
  </si>
  <si>
    <t>по ОКТМО</t>
  </si>
  <si>
    <t xml:space="preserve">                   увеличение прочей кредиторской задолженности</t>
  </si>
  <si>
    <t xml:space="preserve">                 пенсии, пособия, выплачиваемые организациями сектора</t>
  </si>
  <si>
    <t>по ОКЕИ</t>
  </si>
  <si>
    <t xml:space="preserve">   Операционный результат до налогообложения (стр.010 - стр.150)</t>
  </si>
  <si>
    <t>Чистый операционный результат                                                                                         (стр.291 - стр.292+стр.303),  (стр.310 + стр.380)</t>
  </si>
  <si>
    <t xml:space="preserve">Приносящая доход </t>
  </si>
  <si>
    <t>232</t>
  </si>
  <si>
    <t xml:space="preserve">                  заработная плата</t>
  </si>
  <si>
    <t>271</t>
  </si>
  <si>
    <t xml:space="preserve">   Расходы по операциям с активами </t>
  </si>
  <si>
    <t xml:space="preserve">                   увеличение задолженности по внешнему государственному  долгу</t>
  </si>
  <si>
    <t>542</t>
  </si>
  <si>
    <t>176</t>
  </si>
  <si>
    <t xml:space="preserve">   Чистое поступление средств на счета бюджетов</t>
  </si>
  <si>
    <t xml:space="preserve">   Безвозмездные  перечисления организациям</t>
  </si>
  <si>
    <t>172</t>
  </si>
  <si>
    <t xml:space="preserve">                   пенсии, пособия и выплаты по пенсионному, социальному и медицинскому страхованию населения</t>
  </si>
  <si>
    <t>050</t>
  </si>
  <si>
    <t>830</t>
  </si>
  <si>
    <t>460</t>
  </si>
  <si>
    <t>091</t>
  </si>
  <si>
    <t xml:space="preserve">   Безвозмездные перечисления бюджетам</t>
  </si>
  <si>
    <t>720</t>
  </si>
  <si>
    <t>Чистое увеличение задолженности по внутреннему государственному (муниципальному)  долгу</t>
  </si>
  <si>
    <t>310</t>
  </si>
  <si>
    <t xml:space="preserve">                  поступления наднациональных организаций и правительств</t>
  </si>
  <si>
    <t>262</t>
  </si>
  <si>
    <t>225</t>
  </si>
  <si>
    <t>221</t>
  </si>
  <si>
    <t xml:space="preserve">Чистое увеличение задолженности по внешнему государственному долгу </t>
  </si>
  <si>
    <t xml:space="preserve">                   уменьшение стоимости непроизведенных активов</t>
  </si>
  <si>
    <t>Форма 0503121 с.3</t>
  </si>
  <si>
    <t>161</t>
  </si>
  <si>
    <t>финансирования дефицита бюджета</t>
  </si>
  <si>
    <t>Операции с нефинансовыми активами  (стр.320 + стр.330 + стр.350 + стр.360+стр.370)</t>
  </si>
  <si>
    <t xml:space="preserve">Чистое увеличение прочей  дебиторской задолженности </t>
  </si>
  <si>
    <t xml:space="preserve">   Взносы  на социальные нужды</t>
  </si>
  <si>
    <t>412</t>
  </si>
  <si>
    <t>061</t>
  </si>
  <si>
    <t xml:space="preserve">                           из них:</t>
  </si>
  <si>
    <t>Операции с финансовыми активами и обязательствами (стр.390 - стр. 510)</t>
  </si>
  <si>
    <t>321</t>
  </si>
  <si>
    <t xml:space="preserve">                 обслуживание внутреннего долга</t>
  </si>
  <si>
    <t xml:space="preserve">                   уменьшение стоимости ценных бумаг, кроме акций </t>
  </si>
  <si>
    <t>362</t>
  </si>
  <si>
    <t xml:space="preserve">   Чистое поступление нематериальных активов</t>
  </si>
  <si>
    <t xml:space="preserve">                  государственного управления</t>
  </si>
  <si>
    <t xml:space="preserve">                           в том числе:</t>
  </si>
  <si>
    <t>292</t>
  </si>
  <si>
    <t>210</t>
  </si>
  <si>
    <t>620</t>
  </si>
  <si>
    <t>253</t>
  </si>
  <si>
    <t xml:space="preserve">                                  (подпись)                          (расшифровка подписи)</t>
  </si>
  <si>
    <t>560</t>
  </si>
  <si>
    <t>191</t>
  </si>
  <si>
    <t>150</t>
  </si>
  <si>
    <t xml:space="preserve">                 чрезвычайные доходы от операций с активами</t>
  </si>
  <si>
    <t>деятельность</t>
  </si>
  <si>
    <t xml:space="preserve">                  увеличение стоимости иных финансовых активов</t>
  </si>
  <si>
    <t>442</t>
  </si>
  <si>
    <t>6109001395</t>
  </si>
  <si>
    <t>371</t>
  </si>
  <si>
    <t>332</t>
  </si>
  <si>
    <t xml:space="preserve">                   выбытия со счетов бюджетов</t>
  </si>
  <si>
    <t>240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</si>
  <si>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</si>
  <si>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</si>
  <si>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530</t>
  </si>
  <si>
    <t>100</t>
  </si>
  <si>
    <t>6</t>
  </si>
  <si>
    <t>472</t>
  </si>
  <si>
    <t xml:space="preserve">                    перечисления другим бюджетам бюджетной системы </t>
  </si>
  <si>
    <t>строки</t>
  </si>
  <si>
    <t>380</t>
  </si>
  <si>
    <t xml:space="preserve">Дата  </t>
  </si>
  <si>
    <t>Форма по ОКУД</t>
  </si>
  <si>
    <t>270</t>
  </si>
  <si>
    <t>640</t>
  </si>
  <si>
    <t>233</t>
  </si>
  <si>
    <t xml:space="preserve">                 доходы от реализации активов</t>
  </si>
  <si>
    <t>60615417</t>
  </si>
  <si>
    <t>173</t>
  </si>
  <si>
    <t xml:space="preserve">Бюджетная </t>
  </si>
  <si>
    <t xml:space="preserve">                   работы,услуги по содержанию имущества</t>
  </si>
  <si>
    <t>Расходы (стр.160 + стр.170 + стр.190 + стр.210 + стр.230 + стр.240 + стр.260+стр.270 + стр.280)</t>
  </si>
  <si>
    <t>130</t>
  </si>
  <si>
    <t>Единица измерения: руб</t>
  </si>
  <si>
    <t>461</t>
  </si>
  <si>
    <t>Чистое поступление непроизведенных активов</t>
  </si>
  <si>
    <t>090</t>
  </si>
  <si>
    <t>422</t>
  </si>
  <si>
    <t>главный администратор, администратор доходов бюджета,</t>
  </si>
  <si>
    <t>352</t>
  </si>
  <si>
    <t>220</t>
  </si>
  <si>
    <t>610</t>
  </si>
  <si>
    <t>263</t>
  </si>
  <si>
    <t>224</t>
  </si>
  <si>
    <t>на 01 января 2018</t>
  </si>
  <si>
    <t xml:space="preserve">                   уменьшение стоимости акций и иных форм участия в капитале</t>
  </si>
  <si>
    <t>Код по</t>
  </si>
  <si>
    <t>Форма 0503121 с.6</t>
  </si>
  <si>
    <t>550</t>
  </si>
  <si>
    <t>Форма 0503121 с.2</t>
  </si>
  <si>
    <t>160</t>
  </si>
  <si>
    <t>Наименование показателя</t>
  </si>
  <si>
    <t xml:space="preserve">                   увеличение стоимости ценных бумаг, кроме акций </t>
  </si>
  <si>
    <t xml:space="preserve">    Обслуживание  государственного (муниципального) долга</t>
  </si>
  <si>
    <t xml:space="preserve">   Доходы от оказания платных услуг (работ)</t>
  </si>
  <si>
    <t>060</t>
  </si>
  <si>
    <t xml:space="preserve">                                          (подпись)                     (расшифровка подписи)</t>
  </si>
  <si>
    <t>Руководитель __________________   С.А.Господинкин</t>
  </si>
  <si>
    <t xml:space="preserve">                  иностранных  государств</t>
  </si>
  <si>
    <t>710</t>
  </si>
  <si>
    <t>320</t>
  </si>
  <si>
    <t xml:space="preserve">                   уменьшение прочей дебиторской задолженности</t>
  </si>
  <si>
    <t>252</t>
  </si>
  <si>
    <t>211</t>
  </si>
  <si>
    <t xml:space="preserve">   Резервы предстоящих расходов</t>
  </si>
  <si>
    <t>Средства</t>
  </si>
  <si>
    <t>522</t>
  </si>
  <si>
    <t>151</t>
  </si>
  <si>
    <t xml:space="preserve">   Налоговые доходы</t>
  </si>
  <si>
    <t xml:space="preserve">Чистое поступление ценных бумаг, кроме акций </t>
  </si>
  <si>
    <t>190</t>
  </si>
  <si>
    <t>Наименование бюджета (публично-правового образования)</t>
  </si>
  <si>
    <t>во временном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</si>
  <si>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</si>
  <si>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</si>
  <si>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Глава по БК</t>
  </si>
  <si>
    <t>030</t>
  </si>
  <si>
    <t>482</t>
  </si>
  <si>
    <t>Главный бухгалтер  ____________________   И.Н.Припутень</t>
  </si>
  <si>
    <t>370</t>
  </si>
  <si>
    <t xml:space="preserve">   Налог на прибыль</t>
  </si>
  <si>
    <t>280</t>
  </si>
  <si>
    <t>241</t>
  </si>
  <si>
    <t xml:space="preserve">                   уменьшение стоимости нематериальных активов</t>
  </si>
  <si>
    <t xml:space="preserve">                   пособия по социальной помощи населению</t>
  </si>
  <si>
    <t>531</t>
  </si>
  <si>
    <t xml:space="preserve">   Социальное обеспечение</t>
  </si>
  <si>
    <t>-</t>
  </si>
  <si>
    <t>5</t>
  </si>
  <si>
    <t>471</t>
  </si>
  <si>
    <t xml:space="preserve">    Расходы будущих периодов</t>
  </si>
  <si>
    <t>080</t>
  </si>
  <si>
    <t>Х</t>
  </si>
  <si>
    <t xml:space="preserve">                   поступления от  международных финансовых организаций</t>
  </si>
  <si>
    <t xml:space="preserve">   Безвозмездные поступления от бюджетов</t>
  </si>
  <si>
    <t xml:space="preserve">   Приобретение работ, услуг</t>
  </si>
  <si>
    <t>отдел образования Администрации Егорлыкского района</t>
  </si>
  <si>
    <t>273</t>
  </si>
  <si>
    <t>230</t>
  </si>
  <si>
    <t xml:space="preserve">                  в том числе:</t>
  </si>
  <si>
    <t xml:space="preserve">                   поступление  на счета бюджетов</t>
  </si>
  <si>
    <t>170</t>
  </si>
  <si>
    <t>540</t>
  </si>
  <si>
    <t>174</t>
  </si>
  <si>
    <t xml:space="preserve">                  услуги связи</t>
  </si>
  <si>
    <t>462</t>
  </si>
  <si>
    <t>093</t>
  </si>
  <si>
    <t>421</t>
  </si>
  <si>
    <t xml:space="preserve">                                                                                               (уполномоченное лицо)                      (должность)                         (подпись)                          (расшифровка подписи)</t>
  </si>
  <si>
    <t>Итого</t>
  </si>
  <si>
    <t>390</t>
  </si>
  <si>
    <t>351</t>
  </si>
  <si>
    <t xml:space="preserve">  ИНН </t>
  </si>
  <si>
    <t>Чистое предоставление бюджетных кредитов</t>
  </si>
  <si>
    <t xml:space="preserve">                  начисления на выплаты по оплате труда</t>
  </si>
  <si>
    <t>650</t>
  </si>
  <si>
    <t>223</t>
  </si>
  <si>
    <t xml:space="preserve">Чистое поступление иных финансовых активов </t>
  </si>
  <si>
    <t>260</t>
  </si>
  <si>
    <t xml:space="preserve">                   уменьшение задолженности по  бюджетным кредитам</t>
  </si>
  <si>
    <t>Форма 0503121 с.5</t>
  </si>
  <si>
    <t>120</t>
  </si>
  <si>
    <t>510</t>
  </si>
  <si>
    <t>163</t>
  </si>
  <si>
    <t>907</t>
  </si>
  <si>
    <t xml:space="preserve">   Прочие расходы</t>
  </si>
  <si>
    <t>410</t>
  </si>
  <si>
    <t xml:space="preserve">                  транспортные услуги</t>
  </si>
  <si>
    <t xml:space="preserve">   Прочие доходы</t>
  </si>
  <si>
    <t>063</t>
  </si>
  <si>
    <t>020</t>
  </si>
  <si>
    <t>360</t>
  </si>
  <si>
    <t xml:space="preserve">   Доходы от собственности</t>
  </si>
  <si>
    <t xml:space="preserve">                   увеличение затрат</t>
  </si>
  <si>
    <t>0503121</t>
  </si>
  <si>
    <t xml:space="preserve">                   перечисления международным организациям</t>
  </si>
  <si>
    <t xml:space="preserve">главный администратор, администратор источников ,  </t>
  </si>
  <si>
    <t xml:space="preserve">                   иностранных государств</t>
  </si>
  <si>
    <t>251</t>
  </si>
  <si>
    <t>290</t>
  </si>
  <si>
    <t>212</t>
  </si>
  <si>
    <t>распоряжении</t>
  </si>
  <si>
    <t xml:space="preserve">                   увеличение стоимости нематериальных активов</t>
  </si>
  <si>
    <t>521</t>
  </si>
  <si>
    <t>152</t>
  </si>
  <si>
    <t xml:space="preserve">                                (должность)                        (подпись)                  (расшифровка подписи)              (телефон, e-mail)</t>
  </si>
  <si>
    <t>810</t>
  </si>
  <si>
    <t>440</t>
  </si>
  <si>
    <t>481</t>
  </si>
  <si>
    <t xml:space="preserve">   Чистое изменение затрат на изготовление готовой продукции, выполнение работ, услуг</t>
  </si>
  <si>
    <t xml:space="preserve">                  амортизация основных средств и нематериальных активов</t>
  </si>
  <si>
    <t>330</t>
  </si>
  <si>
    <t xml:space="preserve">                   уменьшение затрат</t>
  </si>
  <si>
    <t xml:space="preserve">                   увеличение прочей дебиторской задолженности</t>
  </si>
  <si>
    <t>242</t>
  </si>
  <si>
    <t>180</t>
  </si>
  <si>
    <t>Периодичность: годовая</t>
  </si>
  <si>
    <t>532</t>
  </si>
  <si>
    <t xml:space="preserve">                   увеличение стоимости основных средств</t>
  </si>
  <si>
    <t xml:space="preserve">Бюджет Егорлыкского района                                                                                                                            </t>
  </si>
  <si>
    <t xml:space="preserve">   Доходы будущих периодов</t>
  </si>
  <si>
    <t>Исполнитель  главный бухгалтер_     __________________   И.Н. Припутень               86370(22-2-59)</t>
  </si>
  <si>
    <t>«__22__»    января  2018_  г.</t>
  </si>
  <si>
    <t>ГРБС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</si>
</sst>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[=0]\ ;[&lt;&gt;0]###\ ###\ ###\ ##0.00;General"/>
  </numFmts>
  <fonts count="48">
    <font>
      <sz val="10"/>
      <name val="Arial Cyr"/>
      <family val="0"/>
    </font>
    <font>
      <sz val="10"/>
      <name val="Arial"/>
      <family val="0"/>
    </font>
    <font>
      <sz val="12"/>
      <name val="Arial Cyr"/>
      <family val="0"/>
    </font>
    <font>
      <sz val="8"/>
      <name val="Arial Cyr"/>
      <family val="0"/>
    </font>
    <font>
      <b/>
      <sz val="11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i/>
      <sz val="9"/>
      <name val="Times New Roman"/>
      <family val="0"/>
    </font>
    <font>
      <b/>
      <i/>
      <sz val="8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sz val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4" fillId="34" borderId="0" applyNumberFormat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47" fillId="37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25" xfId="0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49" fontId="8" fillId="0" borderId="25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center"/>
    </xf>
    <xf numFmtId="0" fontId="0" fillId="0" borderId="36" xfId="0" applyFont="1" applyBorder="1" applyAlignment="1">
      <alignment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right"/>
    </xf>
    <xf numFmtId="0" fontId="5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1" xfId="0" applyFont="1" applyBorder="1" applyAlignment="1">
      <alignment wrapText="1"/>
    </xf>
    <xf numFmtId="49" fontId="5" fillId="0" borderId="48" xfId="0" applyNumberFormat="1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wrapText="1"/>
    </xf>
    <xf numFmtId="49" fontId="6" fillId="0" borderId="49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13" fillId="38" borderId="0" xfId="0" applyNumberFormat="1" applyFont="1" applyFill="1" applyAlignment="1" applyProtection="1">
      <alignment/>
      <protection/>
    </xf>
    <xf numFmtId="49" fontId="5" fillId="0" borderId="55" xfId="0" applyNumberFormat="1" applyFont="1" applyBorder="1" applyAlignment="1">
      <alignment horizontal="center"/>
    </xf>
    <xf numFmtId="14" fontId="5" fillId="38" borderId="56" xfId="0" applyNumberFormat="1" applyFont="1" applyFill="1" applyBorder="1" applyAlignment="1" applyProtection="1">
      <alignment horizontal="center"/>
      <protection/>
    </xf>
    <xf numFmtId="0" fontId="5" fillId="0" borderId="57" xfId="0" applyFont="1" applyBorder="1" applyAlignment="1">
      <alignment horizontal="center"/>
    </xf>
    <xf numFmtId="0" fontId="5" fillId="38" borderId="56" xfId="0" applyNumberFormat="1" applyFont="1" applyFill="1" applyBorder="1" applyAlignment="1" applyProtection="1">
      <alignment horizontal="center"/>
      <protection/>
    </xf>
    <xf numFmtId="0" fontId="5" fillId="38" borderId="58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wrapText="1"/>
    </xf>
    <xf numFmtId="0" fontId="6" fillId="38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80" fontId="6" fillId="38" borderId="59" xfId="0" applyNumberFormat="1" applyFont="1" applyFill="1" applyBorder="1" applyAlignment="1" applyProtection="1">
      <alignment horizontal="right"/>
      <protection/>
    </xf>
    <xf numFmtId="49" fontId="6" fillId="0" borderId="60" xfId="0" applyNumberFormat="1" applyFont="1" applyFill="1" applyBorder="1" applyAlignment="1" applyProtection="1">
      <alignment horizontal="right"/>
      <protection/>
    </xf>
    <xf numFmtId="180" fontId="6" fillId="38" borderId="54" xfId="0" applyNumberFormat="1" applyFont="1" applyFill="1" applyBorder="1" applyAlignment="1" applyProtection="1">
      <alignment horizontal="right"/>
      <protection/>
    </xf>
    <xf numFmtId="180" fontId="6" fillId="0" borderId="61" xfId="0" applyNumberFormat="1" applyFont="1" applyFill="1" applyBorder="1" applyAlignment="1" applyProtection="1">
      <alignment horizontal="right"/>
      <protection/>
    </xf>
    <xf numFmtId="180" fontId="6" fillId="38" borderId="62" xfId="0" applyNumberFormat="1" applyFont="1" applyFill="1" applyBorder="1" applyAlignment="1" applyProtection="1">
      <alignment horizontal="right"/>
      <protection/>
    </xf>
    <xf numFmtId="49" fontId="6" fillId="0" borderId="63" xfId="0" applyNumberFormat="1" applyFont="1" applyFill="1" applyBorder="1" applyAlignment="1" applyProtection="1">
      <alignment horizontal="right"/>
      <protection/>
    </xf>
    <xf numFmtId="180" fontId="6" fillId="38" borderId="64" xfId="0" applyNumberFormat="1" applyFont="1" applyFill="1" applyBorder="1" applyAlignment="1" applyProtection="1">
      <alignment horizontal="right"/>
      <protection/>
    </xf>
    <xf numFmtId="180" fontId="6" fillId="0" borderId="65" xfId="0" applyNumberFormat="1" applyFont="1" applyFill="1" applyBorder="1" applyAlignment="1" applyProtection="1">
      <alignment horizontal="right"/>
      <protection/>
    </xf>
    <xf numFmtId="180" fontId="6" fillId="38" borderId="66" xfId="0" applyNumberFormat="1" applyFont="1" applyFill="1" applyBorder="1" applyAlignment="1" applyProtection="1">
      <alignment horizontal="right"/>
      <protection/>
    </xf>
    <xf numFmtId="49" fontId="6" fillId="0" borderId="67" xfId="0" applyNumberFormat="1" applyFont="1" applyFill="1" applyBorder="1" applyAlignment="1" applyProtection="1">
      <alignment horizontal="right"/>
      <protection/>
    </xf>
    <xf numFmtId="180" fontId="6" fillId="38" borderId="68" xfId="0" applyNumberFormat="1" applyFont="1" applyFill="1" applyBorder="1" applyAlignment="1" applyProtection="1">
      <alignment horizontal="right"/>
      <protection/>
    </xf>
    <xf numFmtId="180" fontId="6" fillId="0" borderId="69" xfId="0" applyNumberFormat="1" applyFont="1" applyFill="1" applyBorder="1" applyAlignment="1" applyProtection="1">
      <alignment horizontal="right"/>
      <protection/>
    </xf>
    <xf numFmtId="180" fontId="6" fillId="38" borderId="70" xfId="0" applyNumberFormat="1" applyFont="1" applyFill="1" applyBorder="1" applyAlignment="1" applyProtection="1">
      <alignment horizontal="right"/>
      <protection/>
    </xf>
    <xf numFmtId="49" fontId="6" fillId="0" borderId="71" xfId="0" applyNumberFormat="1" applyFont="1" applyFill="1" applyBorder="1" applyAlignment="1" applyProtection="1">
      <alignment horizontal="right"/>
      <protection/>
    </xf>
    <xf numFmtId="180" fontId="6" fillId="38" borderId="20" xfId="0" applyNumberFormat="1" applyFont="1" applyFill="1" applyBorder="1" applyAlignment="1" applyProtection="1">
      <alignment horizontal="right"/>
      <protection/>
    </xf>
    <xf numFmtId="180" fontId="6" fillId="0" borderId="24" xfId="0" applyNumberFormat="1" applyFont="1" applyFill="1" applyBorder="1" applyAlignment="1" applyProtection="1">
      <alignment horizontal="right"/>
      <protection/>
    </xf>
    <xf numFmtId="49" fontId="6" fillId="0" borderId="72" xfId="0" applyNumberFormat="1" applyFont="1" applyFill="1" applyBorder="1" applyAlignment="1" applyProtection="1">
      <alignment horizontal="right"/>
      <protection/>
    </xf>
    <xf numFmtId="180" fontId="6" fillId="38" borderId="73" xfId="0" applyNumberFormat="1" applyFont="1" applyFill="1" applyBorder="1" applyAlignment="1" applyProtection="1">
      <alignment horizontal="right"/>
      <protection/>
    </xf>
    <xf numFmtId="49" fontId="6" fillId="0" borderId="74" xfId="0" applyNumberFormat="1" applyFont="1" applyFill="1" applyBorder="1" applyAlignment="1" applyProtection="1">
      <alignment horizontal="right"/>
      <protection/>
    </xf>
    <xf numFmtId="180" fontId="6" fillId="38" borderId="21" xfId="0" applyNumberFormat="1" applyFont="1" applyFill="1" applyBorder="1" applyAlignment="1" applyProtection="1">
      <alignment horizontal="right"/>
      <protection/>
    </xf>
    <xf numFmtId="180" fontId="6" fillId="0" borderId="75" xfId="0" applyNumberFormat="1" applyFont="1" applyFill="1" applyBorder="1" applyAlignment="1" applyProtection="1">
      <alignment horizontal="right"/>
      <protection/>
    </xf>
    <xf numFmtId="180" fontId="6" fillId="38" borderId="76" xfId="0" applyNumberFormat="1" applyFont="1" applyFill="1" applyBorder="1" applyAlignment="1" applyProtection="1">
      <alignment horizontal="right"/>
      <protection/>
    </xf>
    <xf numFmtId="49" fontId="6" fillId="0" borderId="77" xfId="0" applyNumberFormat="1" applyFont="1" applyFill="1" applyBorder="1" applyAlignment="1" applyProtection="1">
      <alignment horizontal="right"/>
      <protection/>
    </xf>
    <xf numFmtId="180" fontId="6" fillId="38" borderId="78" xfId="0" applyNumberFormat="1" applyFont="1" applyFill="1" applyBorder="1" applyAlignment="1" applyProtection="1">
      <alignment horizontal="right"/>
      <protection/>
    </xf>
    <xf numFmtId="180" fontId="6" fillId="0" borderId="79" xfId="0" applyNumberFormat="1" applyFont="1" applyFill="1" applyBorder="1" applyAlignment="1" applyProtection="1">
      <alignment horizontal="right"/>
      <protection/>
    </xf>
    <xf numFmtId="180" fontId="6" fillId="38" borderId="80" xfId="0" applyNumberFormat="1" applyFont="1" applyFill="1" applyBorder="1" applyAlignment="1" applyProtection="1">
      <alignment horizontal="right"/>
      <protection/>
    </xf>
    <xf numFmtId="49" fontId="6" fillId="0" borderId="81" xfId="0" applyNumberFormat="1" applyFont="1" applyFill="1" applyBorder="1" applyAlignment="1" applyProtection="1">
      <alignment horizontal="right"/>
      <protection/>
    </xf>
    <xf numFmtId="180" fontId="6" fillId="38" borderId="82" xfId="0" applyNumberFormat="1" applyFont="1" applyFill="1" applyBorder="1" applyAlignment="1" applyProtection="1">
      <alignment horizontal="right"/>
      <protection/>
    </xf>
    <xf numFmtId="180" fontId="6" fillId="0" borderId="83" xfId="0" applyNumberFormat="1" applyFont="1" applyFill="1" applyBorder="1" applyAlignment="1" applyProtection="1">
      <alignment horizontal="right"/>
      <protection/>
    </xf>
    <xf numFmtId="49" fontId="5" fillId="0" borderId="84" xfId="0" applyNumberFormat="1" applyFont="1" applyBorder="1" applyAlignment="1">
      <alignment horizontal="center"/>
    </xf>
    <xf numFmtId="49" fontId="5" fillId="0" borderId="85" xfId="0" applyNumberFormat="1" applyFont="1" applyBorder="1" applyAlignment="1">
      <alignment horizontal="center"/>
    </xf>
    <xf numFmtId="49" fontId="6" fillId="0" borderId="25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39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180" fontId="6" fillId="0" borderId="76" xfId="0" applyNumberFormat="1" applyFont="1" applyFill="1" applyBorder="1" applyAlignment="1" applyProtection="1">
      <alignment horizontal="right"/>
      <protection/>
    </xf>
    <xf numFmtId="49" fontId="5" fillId="0" borderId="19" xfId="0" applyNumberFormat="1" applyFont="1" applyFill="1" applyBorder="1" applyAlignment="1">
      <alignment horizontal="center"/>
    </xf>
    <xf numFmtId="180" fontId="6" fillId="38" borderId="86" xfId="0" applyNumberFormat="1" applyFont="1" applyFill="1" applyBorder="1" applyAlignment="1" applyProtection="1">
      <alignment horizontal="right"/>
      <protection/>
    </xf>
    <xf numFmtId="49" fontId="6" fillId="0" borderId="87" xfId="0" applyNumberFormat="1" applyFont="1" applyFill="1" applyBorder="1" applyAlignment="1" applyProtection="1">
      <alignment horizontal="right"/>
      <protection/>
    </xf>
    <xf numFmtId="180" fontId="6" fillId="38" borderId="88" xfId="0" applyNumberFormat="1" applyFont="1" applyFill="1" applyBorder="1" applyAlignment="1" applyProtection="1">
      <alignment horizontal="right"/>
      <protection/>
    </xf>
    <xf numFmtId="180" fontId="6" fillId="0" borderId="89" xfId="0" applyNumberFormat="1" applyFont="1" applyFill="1" applyBorder="1" applyAlignment="1" applyProtection="1">
      <alignment horizontal="right"/>
      <protection/>
    </xf>
    <xf numFmtId="180" fontId="6" fillId="39" borderId="62" xfId="0" applyNumberFormat="1" applyFont="1" applyFill="1" applyBorder="1" applyAlignment="1" applyProtection="1">
      <alignment horizontal="right"/>
      <protection/>
    </xf>
    <xf numFmtId="180" fontId="6" fillId="39" borderId="70" xfId="0" applyNumberFormat="1" applyFont="1" applyFill="1" applyBorder="1" applyAlignment="1" applyProtection="1">
      <alignment horizontal="right"/>
      <protection/>
    </xf>
    <xf numFmtId="49" fontId="6" fillId="39" borderId="71" xfId="0" applyNumberFormat="1" applyFont="1" applyFill="1" applyBorder="1" applyAlignment="1" applyProtection="1">
      <alignment horizontal="right"/>
      <protection/>
    </xf>
    <xf numFmtId="180" fontId="6" fillId="39" borderId="20" xfId="0" applyNumberFormat="1" applyFont="1" applyFill="1" applyBorder="1" applyAlignment="1" applyProtection="1">
      <alignment horizontal="right"/>
      <protection/>
    </xf>
    <xf numFmtId="0" fontId="6" fillId="38" borderId="0" xfId="0" applyNumberFormat="1" applyFont="1" applyFill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4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11" fillId="0" borderId="66" xfId="0" applyFont="1" applyBorder="1" applyAlignment="1">
      <alignment horizontal="left" wrapText="1"/>
    </xf>
    <xf numFmtId="0" fontId="11" fillId="0" borderId="68" xfId="0" applyFont="1" applyBorder="1" applyAlignment="1">
      <alignment horizontal="left" wrapText="1"/>
    </xf>
    <xf numFmtId="0" fontId="5" fillId="38" borderId="25" xfId="0" applyNumberFormat="1" applyFont="1" applyFill="1" applyBorder="1" applyAlignment="1" applyProtection="1">
      <alignment horizontal="left"/>
      <protection/>
    </xf>
    <xf numFmtId="0" fontId="5" fillId="38" borderId="0" xfId="0" applyNumberFormat="1" applyFont="1" applyFill="1" applyAlignment="1" applyProtection="1">
      <alignment horizontal="left"/>
      <protection/>
    </xf>
    <xf numFmtId="0" fontId="5" fillId="38" borderId="67" xfId="0" applyNumberFormat="1" applyFont="1" applyFill="1" applyBorder="1" applyAlignment="1" applyProtection="1">
      <alignment horizontal="left"/>
      <protection/>
    </xf>
    <xf numFmtId="0" fontId="5" fillId="0" borderId="20" xfId="0" applyFont="1" applyBorder="1" applyAlignment="1">
      <alignment horizontal="left" wrapText="1"/>
    </xf>
    <xf numFmtId="0" fontId="5" fillId="0" borderId="71" xfId="0" applyFont="1" applyBorder="1" applyAlignment="1">
      <alignment horizontal="left" wrapText="1"/>
    </xf>
    <xf numFmtId="0" fontId="5" fillId="0" borderId="66" xfId="0" applyFont="1" applyBorder="1" applyAlignment="1">
      <alignment horizontal="left" wrapText="1"/>
    </xf>
    <xf numFmtId="0" fontId="5" fillId="0" borderId="68" xfId="0" applyFont="1" applyBorder="1" applyAlignment="1">
      <alignment horizontal="left" wrapText="1"/>
    </xf>
    <xf numFmtId="0" fontId="12" fillId="0" borderId="66" xfId="0" applyFont="1" applyBorder="1" applyAlignment="1">
      <alignment horizontal="left" wrapText="1"/>
    </xf>
    <xf numFmtId="0" fontId="12" fillId="0" borderId="68" xfId="0" applyFont="1" applyBorder="1" applyAlignment="1">
      <alignment horizontal="left" wrapText="1"/>
    </xf>
    <xf numFmtId="0" fontId="5" fillId="0" borderId="73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0" xfId="0" applyFont="1" applyBorder="1" applyAlignment="1">
      <alignment horizontal="left" wrapText="1"/>
    </xf>
    <xf numFmtId="0" fontId="5" fillId="0" borderId="76" xfId="0" applyFont="1" applyBorder="1" applyAlignment="1">
      <alignment horizontal="left" wrapText="1"/>
    </xf>
    <xf numFmtId="0" fontId="5" fillId="0" borderId="78" xfId="0" applyFont="1" applyBorder="1" applyAlignment="1">
      <alignment horizontal="left" wrapText="1"/>
    </xf>
    <xf numFmtId="0" fontId="5" fillId="0" borderId="66" xfId="0" applyFont="1" applyFill="1" applyBorder="1" applyAlignment="1">
      <alignment horizontal="left"/>
    </xf>
    <xf numFmtId="0" fontId="5" fillId="0" borderId="68" xfId="0" applyFont="1" applyFill="1" applyBorder="1" applyAlignment="1">
      <alignment horizontal="left"/>
    </xf>
    <xf numFmtId="0" fontId="5" fillId="0" borderId="66" xfId="0" applyFont="1" applyFill="1" applyBorder="1" applyAlignment="1">
      <alignment horizontal="left" wrapText="1"/>
    </xf>
    <xf numFmtId="0" fontId="5" fillId="0" borderId="68" xfId="0" applyFont="1" applyFill="1" applyBorder="1" applyAlignment="1">
      <alignment horizontal="left" wrapText="1"/>
    </xf>
    <xf numFmtId="0" fontId="5" fillId="0" borderId="68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24" xfId="0" applyFont="1" applyBorder="1" applyAlignment="1">
      <alignment horizontal="left" wrapText="1"/>
    </xf>
    <xf numFmtId="0" fontId="5" fillId="0" borderId="75" xfId="0" applyFont="1" applyBorder="1" applyAlignment="1">
      <alignment horizontal="left" wrapText="1"/>
    </xf>
    <xf numFmtId="0" fontId="12" fillId="0" borderId="66" xfId="0" applyFont="1" applyFill="1" applyBorder="1" applyAlignment="1">
      <alignment horizontal="left" wrapText="1"/>
    </xf>
    <xf numFmtId="0" fontId="12" fillId="0" borderId="68" xfId="0" applyFont="1" applyFill="1" applyBorder="1" applyAlignment="1">
      <alignment horizontal="left" wrapText="1"/>
    </xf>
    <xf numFmtId="0" fontId="5" fillId="0" borderId="7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73" xfId="0" applyFont="1" applyFill="1" applyBorder="1" applyAlignment="1">
      <alignment horizontal="left" wrapText="1"/>
    </xf>
    <xf numFmtId="0" fontId="5" fillId="0" borderId="75" xfId="0" applyFont="1" applyFill="1" applyBorder="1" applyAlignment="1">
      <alignment horizontal="left" wrapText="1"/>
    </xf>
    <xf numFmtId="0" fontId="12" fillId="0" borderId="70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73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5" fillId="0" borderId="7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9" xfId="0" applyFont="1" applyBorder="1" applyAlignment="1">
      <alignment horizontal="left" wrapText="1"/>
    </xf>
    <xf numFmtId="0" fontId="5" fillId="0" borderId="3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48.375" style="34" customWidth="1"/>
    <col min="2" max="2" width="15.25390625" style="34" customWidth="1"/>
    <col min="3" max="3" width="6.875" style="34" customWidth="1"/>
    <col min="4" max="4" width="7.00390625" style="34" customWidth="1"/>
    <col min="5" max="5" width="18.125" style="34" customWidth="1"/>
    <col min="6" max="6" width="0" style="14" hidden="1" customWidth="1"/>
    <col min="7" max="7" width="14.625" style="14" customWidth="1"/>
    <col min="8" max="8" width="19.75390625" style="14" customWidth="1"/>
    <col min="9" max="16384" width="9.125" style="3" customWidth="1"/>
  </cols>
  <sheetData>
    <row r="1" spans="1:8" ht="15">
      <c r="A1" s="9" t="s">
        <v>15</v>
      </c>
      <c r="B1" s="9"/>
      <c r="C1" s="10"/>
      <c r="D1" s="11"/>
      <c r="E1" s="11"/>
      <c r="F1" s="12"/>
      <c r="G1" s="11"/>
      <c r="H1" s="61" t="s">
        <v>19</v>
      </c>
    </row>
    <row r="2" spans="1:8" ht="15.75">
      <c r="A2" s="13"/>
      <c r="B2" s="13"/>
      <c r="C2" s="13"/>
      <c r="D2" s="13"/>
      <c r="E2" s="13"/>
      <c r="G2" s="38" t="s">
        <v>160</v>
      </c>
      <c r="H2" s="109" t="s">
        <v>272</v>
      </c>
    </row>
    <row r="3" spans="1:8" ht="15.75">
      <c r="A3" s="15"/>
      <c r="B3" s="15"/>
      <c r="C3" s="108" t="s">
        <v>182</v>
      </c>
      <c r="D3" s="12"/>
      <c r="E3" s="12"/>
      <c r="G3" s="62" t="s">
        <v>159</v>
      </c>
      <c r="H3" s="110">
        <v>43101</v>
      </c>
    </row>
    <row r="4" spans="1:8" ht="15.75">
      <c r="A4" s="38" t="s">
        <v>63</v>
      </c>
      <c r="B4" s="38"/>
      <c r="C4" s="12"/>
      <c r="D4" s="12"/>
      <c r="E4" s="12"/>
      <c r="G4" s="82"/>
      <c r="H4" s="209" t="s">
        <v>301</v>
      </c>
    </row>
    <row r="5" spans="1:8" ht="15.75">
      <c r="A5" s="38" t="s">
        <v>176</v>
      </c>
      <c r="B5" s="38"/>
      <c r="C5" s="12"/>
      <c r="D5" s="12"/>
      <c r="E5" s="12"/>
      <c r="G5" s="62" t="s">
        <v>10</v>
      </c>
      <c r="H5" s="113" t="s">
        <v>35</v>
      </c>
    </row>
    <row r="6" spans="1:8" ht="15">
      <c r="A6" s="38" t="s">
        <v>274</v>
      </c>
      <c r="B6" s="172" t="s">
        <v>234</v>
      </c>
      <c r="C6" s="172"/>
      <c r="D6" s="172"/>
      <c r="E6" s="172"/>
      <c r="F6" s="16"/>
      <c r="G6" s="62" t="s">
        <v>250</v>
      </c>
      <c r="H6" s="113" t="s">
        <v>145</v>
      </c>
    </row>
    <row r="7" spans="1:8" ht="12" customHeight="1">
      <c r="A7" s="38" t="s">
        <v>118</v>
      </c>
      <c r="B7" s="173"/>
      <c r="C7" s="173"/>
      <c r="D7" s="173"/>
      <c r="E7" s="173"/>
      <c r="G7" s="62" t="s">
        <v>213</v>
      </c>
      <c r="H7" s="113" t="s">
        <v>262</v>
      </c>
    </row>
    <row r="8" spans="1:8" ht="15">
      <c r="A8" s="38" t="s">
        <v>209</v>
      </c>
      <c r="B8" s="174" t="s">
        <v>297</v>
      </c>
      <c r="C8" s="174"/>
      <c r="D8" s="174"/>
      <c r="E8" s="174"/>
      <c r="F8" s="16"/>
      <c r="G8" s="62" t="s">
        <v>84</v>
      </c>
      <c r="H8" s="112" t="s">
        <v>165</v>
      </c>
    </row>
    <row r="9" spans="1:8" ht="15">
      <c r="A9" s="38" t="s">
        <v>294</v>
      </c>
      <c r="B9" s="38"/>
      <c r="C9" s="17"/>
      <c r="D9" s="17"/>
      <c r="E9" s="17"/>
      <c r="F9" s="17"/>
      <c r="G9" s="60"/>
      <c r="H9" s="111"/>
    </row>
    <row r="10" spans="1:8" ht="15.75">
      <c r="A10" s="38" t="s">
        <v>171</v>
      </c>
      <c r="B10" s="38"/>
      <c r="C10" s="17"/>
      <c r="D10" s="17"/>
      <c r="E10" s="17"/>
      <c r="G10" s="62" t="s">
        <v>87</v>
      </c>
      <c r="H10" s="83">
        <v>383</v>
      </c>
    </row>
    <row r="11" spans="1:8" ht="6" customHeight="1">
      <c r="A11" s="60"/>
      <c r="B11" s="60"/>
      <c r="C11" s="17"/>
      <c r="D11" s="17"/>
      <c r="E11" s="17"/>
      <c r="F11" s="17"/>
      <c r="G11" s="17"/>
      <c r="H11" s="84"/>
    </row>
    <row r="12" spans="1:8" s="4" customFormat="1" ht="10.5" customHeight="1">
      <c r="A12" s="166"/>
      <c r="B12" s="167"/>
      <c r="C12" s="48" t="s">
        <v>74</v>
      </c>
      <c r="D12" s="48" t="s">
        <v>184</v>
      </c>
      <c r="E12" s="49" t="s">
        <v>167</v>
      </c>
      <c r="F12" s="50"/>
      <c r="G12" s="51" t="s">
        <v>203</v>
      </c>
      <c r="H12" s="80"/>
    </row>
    <row r="13" spans="1:8" s="4" customFormat="1" ht="12" customHeight="1">
      <c r="A13" s="164" t="s">
        <v>189</v>
      </c>
      <c r="B13" s="165"/>
      <c r="C13" s="52" t="s">
        <v>157</v>
      </c>
      <c r="D13" s="52" t="s">
        <v>4</v>
      </c>
      <c r="E13" s="53" t="s">
        <v>142</v>
      </c>
      <c r="F13" s="54" t="s">
        <v>90</v>
      </c>
      <c r="G13" s="55" t="s">
        <v>210</v>
      </c>
      <c r="H13" s="81" t="s">
        <v>247</v>
      </c>
    </row>
    <row r="14" spans="1:8" s="4" customFormat="1" ht="12" customHeight="1">
      <c r="A14" s="183"/>
      <c r="B14" s="184"/>
      <c r="C14" s="52"/>
      <c r="D14" s="79"/>
      <c r="E14" s="53"/>
      <c r="F14" s="57" t="s">
        <v>142</v>
      </c>
      <c r="G14" s="55" t="s">
        <v>279</v>
      </c>
      <c r="H14" s="81"/>
    </row>
    <row r="15" spans="1:8" s="4" customFormat="1" ht="11.25" customHeight="1">
      <c r="A15" s="168">
        <v>1</v>
      </c>
      <c r="B15" s="169"/>
      <c r="C15" s="58">
        <v>2</v>
      </c>
      <c r="D15" s="58">
        <v>3</v>
      </c>
      <c r="E15" s="59">
        <v>4</v>
      </c>
      <c r="F15" s="55" t="s">
        <v>226</v>
      </c>
      <c r="G15" s="51" t="s">
        <v>226</v>
      </c>
      <c r="H15" s="80" t="s">
        <v>154</v>
      </c>
    </row>
    <row r="16" spans="1:8" s="4" customFormat="1" ht="29.25" customHeight="1">
      <c r="A16" s="170" t="s">
        <v>73</v>
      </c>
      <c r="B16" s="171"/>
      <c r="C16" s="68" t="s">
        <v>22</v>
      </c>
      <c r="D16" s="98" t="s">
        <v>153</v>
      </c>
      <c r="E16" s="122">
        <f>E19+E21+E29+E41</f>
        <v>423789927.99</v>
      </c>
      <c r="F16" s="123"/>
      <c r="G16" s="124">
        <v>0</v>
      </c>
      <c r="H16" s="125">
        <f>SUM($E$16:$G$16)</f>
        <v>423789927.99</v>
      </c>
    </row>
    <row r="17" spans="1:8" s="4" customFormat="1" ht="14.25" customHeight="1">
      <c r="A17" s="179" t="s">
        <v>206</v>
      </c>
      <c r="B17" s="180"/>
      <c r="C17" s="69" t="s">
        <v>268</v>
      </c>
      <c r="D17" s="63" t="s">
        <v>55</v>
      </c>
      <c r="E17" s="130">
        <v>0</v>
      </c>
      <c r="F17" s="131" t="s">
        <v>225</v>
      </c>
      <c r="G17" s="132">
        <v>0</v>
      </c>
      <c r="H17" s="133">
        <f>SUM($E$17:$G$17)</f>
        <v>0</v>
      </c>
    </row>
    <row r="18" spans="1:8" s="4" customFormat="1" ht="13.5" customHeight="1">
      <c r="A18" s="179" t="s">
        <v>270</v>
      </c>
      <c r="B18" s="180"/>
      <c r="C18" s="69" t="s">
        <v>214</v>
      </c>
      <c r="D18" s="63" t="s">
        <v>259</v>
      </c>
      <c r="E18" s="130">
        <v>0</v>
      </c>
      <c r="F18" s="131" t="s">
        <v>225</v>
      </c>
      <c r="G18" s="132">
        <v>0</v>
      </c>
      <c r="H18" s="133">
        <f>SUM($E$18:$G$18)</f>
        <v>0</v>
      </c>
    </row>
    <row r="19" spans="1:8" s="4" customFormat="1" ht="16.5" customHeight="1">
      <c r="A19" s="179" t="s">
        <v>192</v>
      </c>
      <c r="B19" s="180"/>
      <c r="C19" s="69" t="s">
        <v>3</v>
      </c>
      <c r="D19" s="63" t="s">
        <v>170</v>
      </c>
      <c r="E19" s="130">
        <v>1858762.54</v>
      </c>
      <c r="F19" s="131" t="s">
        <v>225</v>
      </c>
      <c r="G19" s="132">
        <v>0</v>
      </c>
      <c r="H19" s="133">
        <f>SUM($E$19:$G$19)</f>
        <v>1858762.54</v>
      </c>
    </row>
    <row r="20" spans="1:8" s="4" customFormat="1" ht="14.25" customHeight="1">
      <c r="A20" s="179" t="s">
        <v>54</v>
      </c>
      <c r="B20" s="180"/>
      <c r="C20" s="69" t="s">
        <v>102</v>
      </c>
      <c r="D20" s="63" t="s">
        <v>75</v>
      </c>
      <c r="E20" s="130">
        <v>0</v>
      </c>
      <c r="F20" s="131" t="s">
        <v>225</v>
      </c>
      <c r="G20" s="132">
        <v>0</v>
      </c>
      <c r="H20" s="133">
        <f>SUM($E$20:$G$20)</f>
        <v>0</v>
      </c>
    </row>
    <row r="21" spans="1:8" s="4" customFormat="1" ht="14.25" customHeight="1">
      <c r="A21" s="179" t="s">
        <v>232</v>
      </c>
      <c r="B21" s="180"/>
      <c r="C21" s="69" t="s">
        <v>193</v>
      </c>
      <c r="D21" s="63" t="s">
        <v>140</v>
      </c>
      <c r="E21" s="130">
        <f>E24</f>
        <v>320413892.32</v>
      </c>
      <c r="F21" s="134" t="s">
        <v>225</v>
      </c>
      <c r="G21" s="128">
        <v>0</v>
      </c>
      <c r="H21" s="129">
        <f>SUM($E$21:$G$21)</f>
        <v>320413892.32</v>
      </c>
    </row>
    <row r="22" spans="1:8" s="4" customFormat="1" ht="11.25" customHeight="1">
      <c r="A22" s="185" t="s">
        <v>132</v>
      </c>
      <c r="B22" s="175"/>
      <c r="C22" s="70"/>
      <c r="D22" s="54"/>
      <c r="E22" s="19"/>
      <c r="F22" s="23"/>
      <c r="G22" s="19"/>
      <c r="H22" s="35"/>
    </row>
    <row r="23" spans="1:8" s="4" customFormat="1" ht="15" customHeight="1">
      <c r="A23" s="186" t="s">
        <v>31</v>
      </c>
      <c r="B23" s="187"/>
      <c r="C23" s="71"/>
      <c r="D23" s="54"/>
      <c r="E23" s="19"/>
      <c r="F23" s="21"/>
      <c r="G23" s="19"/>
      <c r="H23" s="35"/>
    </row>
    <row r="24" spans="1:8" s="4" customFormat="1" ht="14.25" customHeight="1">
      <c r="A24" s="181" t="s">
        <v>18</v>
      </c>
      <c r="B24" s="182"/>
      <c r="C24" s="72" t="s">
        <v>123</v>
      </c>
      <c r="D24" s="63" t="s">
        <v>205</v>
      </c>
      <c r="E24" s="135">
        <v>320413892.32</v>
      </c>
      <c r="F24" s="136" t="s">
        <v>225</v>
      </c>
      <c r="G24" s="137">
        <v>0</v>
      </c>
      <c r="H24" s="138">
        <f>SUM($E$24:$G$24)</f>
        <v>320413892.32</v>
      </c>
    </row>
    <row r="25" spans="1:8" s="4" customFormat="1" ht="17.25" customHeight="1">
      <c r="A25" s="175" t="s">
        <v>110</v>
      </c>
      <c r="B25" s="176"/>
      <c r="C25" s="70"/>
      <c r="D25" s="54"/>
      <c r="E25" s="19"/>
      <c r="F25" s="28" t="s">
        <v>225</v>
      </c>
      <c r="G25" s="19"/>
      <c r="H25" s="35"/>
    </row>
    <row r="26" spans="1:8" s="4" customFormat="1" ht="13.5" customHeight="1">
      <c r="A26" s="94" t="s">
        <v>196</v>
      </c>
      <c r="B26" s="101"/>
      <c r="C26" s="72" t="s">
        <v>39</v>
      </c>
      <c r="D26" s="63" t="s">
        <v>282</v>
      </c>
      <c r="E26" s="139">
        <v>0</v>
      </c>
      <c r="F26" s="140" t="s">
        <v>225</v>
      </c>
      <c r="G26" s="141">
        <v>0</v>
      </c>
      <c r="H26" s="142">
        <f>SUM($E$26:$G$26)</f>
        <v>0</v>
      </c>
    </row>
    <row r="27" spans="1:8" s="4" customFormat="1" ht="17.25" customHeight="1">
      <c r="A27" s="177" t="s">
        <v>231</v>
      </c>
      <c r="B27" s="178"/>
      <c r="C27" s="69" t="s">
        <v>267</v>
      </c>
      <c r="D27" s="63" t="s">
        <v>57</v>
      </c>
      <c r="E27" s="130">
        <v>0</v>
      </c>
      <c r="F27" s="131" t="s">
        <v>225</v>
      </c>
      <c r="G27" s="132">
        <v>0</v>
      </c>
      <c r="H27" s="133">
        <f>SUM($E$27:$G$27)</f>
        <v>0</v>
      </c>
    </row>
    <row r="28" spans="1:8" s="4" customFormat="1" ht="15.75" customHeight="1">
      <c r="A28" s="179" t="s">
        <v>121</v>
      </c>
      <c r="B28" s="180"/>
      <c r="C28" s="69" t="s">
        <v>229</v>
      </c>
      <c r="D28" s="63" t="s">
        <v>188</v>
      </c>
      <c r="E28" s="130">
        <v>0</v>
      </c>
      <c r="F28" s="131" t="s">
        <v>225</v>
      </c>
      <c r="G28" s="132">
        <v>0</v>
      </c>
      <c r="H28" s="133">
        <f>SUM($E$28:$G$28)</f>
        <v>0</v>
      </c>
    </row>
    <row r="29" spans="1:8" s="4" customFormat="1" ht="15.75" customHeight="1">
      <c r="A29" s="179" t="s">
        <v>47</v>
      </c>
      <c r="B29" s="180"/>
      <c r="C29" s="69" t="s">
        <v>174</v>
      </c>
      <c r="D29" s="63" t="s">
        <v>239</v>
      </c>
      <c r="E29" s="130">
        <v>101511194.95</v>
      </c>
      <c r="F29" s="134" t="s">
        <v>225</v>
      </c>
      <c r="G29" s="128">
        <v>0</v>
      </c>
      <c r="H29" s="129">
        <f>SUM($E$29:$G$29)</f>
        <v>101511194.95</v>
      </c>
    </row>
    <row r="30" spans="1:8" s="4" customFormat="1" ht="12.75">
      <c r="A30" s="185" t="s">
        <v>124</v>
      </c>
      <c r="B30" s="175"/>
      <c r="C30" s="70"/>
      <c r="D30" s="54"/>
      <c r="E30" s="19"/>
      <c r="F30" s="19"/>
      <c r="G30" s="19"/>
      <c r="H30" s="35"/>
    </row>
    <row r="31" spans="1:8" s="4" customFormat="1" ht="11.25" customHeight="1">
      <c r="A31" s="181" t="s">
        <v>50</v>
      </c>
      <c r="B31" s="182"/>
      <c r="C31" s="72" t="s">
        <v>105</v>
      </c>
      <c r="D31" s="63" t="s">
        <v>16</v>
      </c>
      <c r="E31" s="139">
        <v>0</v>
      </c>
      <c r="F31" s="140" t="s">
        <v>225</v>
      </c>
      <c r="G31" s="141">
        <v>0</v>
      </c>
      <c r="H31" s="142">
        <f>SUM($E$31:$G$31)</f>
        <v>0</v>
      </c>
    </row>
    <row r="32" spans="1:8" s="4" customFormat="1" ht="17.25" customHeight="1">
      <c r="A32" s="177" t="s">
        <v>164</v>
      </c>
      <c r="B32" s="178"/>
      <c r="C32" s="69" t="s">
        <v>21</v>
      </c>
      <c r="D32" s="63" t="s">
        <v>100</v>
      </c>
      <c r="E32" s="139">
        <v>101511194.95</v>
      </c>
      <c r="F32" s="140" t="s">
        <v>225</v>
      </c>
      <c r="G32" s="141">
        <v>0</v>
      </c>
      <c r="H32" s="142">
        <f>SUM($E$32:$G$32)</f>
        <v>101511194.95</v>
      </c>
    </row>
    <row r="33" spans="1:8" s="4" customFormat="1" ht="15" customHeight="1">
      <c r="A33" s="177" t="s">
        <v>141</v>
      </c>
      <c r="B33" s="178"/>
      <c r="C33" s="74" t="s">
        <v>244</v>
      </c>
      <c r="D33" s="88" t="s">
        <v>166</v>
      </c>
      <c r="E33" s="143">
        <v>0</v>
      </c>
      <c r="F33" s="144" t="s">
        <v>225</v>
      </c>
      <c r="G33" s="145">
        <v>0</v>
      </c>
      <c r="H33" s="146">
        <f>SUM($E$33:$G$33)</f>
        <v>0</v>
      </c>
    </row>
    <row r="34" spans="4:8" s="4" customFormat="1" ht="9.75" customHeight="1">
      <c r="D34" s="5"/>
      <c r="E34" s="5"/>
      <c r="F34" s="8"/>
      <c r="G34" s="8"/>
      <c r="H34" s="8"/>
    </row>
    <row r="35" s="4" customFormat="1" ht="409.5" customHeight="1" hidden="1"/>
    <row r="36" spans="1:8" s="4" customFormat="1" ht="18" customHeight="1">
      <c r="A36" s="24"/>
      <c r="B36" s="24"/>
      <c r="C36" s="25"/>
      <c r="D36" s="25"/>
      <c r="E36" s="25"/>
      <c r="F36" s="25"/>
      <c r="G36" s="25"/>
      <c r="H36" s="76" t="s">
        <v>187</v>
      </c>
    </row>
    <row r="37" spans="1:8" s="4" customFormat="1" ht="10.5" customHeight="1">
      <c r="A37" s="166"/>
      <c r="B37" s="167"/>
      <c r="C37" s="48" t="s">
        <v>74</v>
      </c>
      <c r="D37" s="48" t="s">
        <v>184</v>
      </c>
      <c r="E37" s="49" t="s">
        <v>167</v>
      </c>
      <c r="F37" s="50"/>
      <c r="G37" s="51" t="s">
        <v>203</v>
      </c>
      <c r="H37" s="80"/>
    </row>
    <row r="38" spans="1:8" s="4" customFormat="1" ht="12.75" customHeight="1">
      <c r="A38" s="164" t="s">
        <v>189</v>
      </c>
      <c r="B38" s="165"/>
      <c r="C38" s="52" t="s">
        <v>157</v>
      </c>
      <c r="D38" s="52" t="s">
        <v>4</v>
      </c>
      <c r="E38" s="53" t="s">
        <v>142</v>
      </c>
      <c r="F38" s="54" t="s">
        <v>90</v>
      </c>
      <c r="G38" s="55" t="s">
        <v>210</v>
      </c>
      <c r="H38" s="81" t="s">
        <v>247</v>
      </c>
    </row>
    <row r="39" spans="1:8" s="4" customFormat="1" ht="14.25" customHeight="1">
      <c r="A39" s="183"/>
      <c r="B39" s="184"/>
      <c r="C39" s="52"/>
      <c r="D39" s="56"/>
      <c r="E39" s="53"/>
      <c r="F39" s="57" t="s">
        <v>142</v>
      </c>
      <c r="G39" s="55" t="s">
        <v>279</v>
      </c>
      <c r="H39" s="81"/>
    </row>
    <row r="40" spans="1:8" s="4" customFormat="1" ht="10.5" customHeight="1">
      <c r="A40" s="168">
        <v>1</v>
      </c>
      <c r="B40" s="169"/>
      <c r="C40" s="86">
        <v>2</v>
      </c>
      <c r="D40" s="86">
        <v>3</v>
      </c>
      <c r="E40" s="59">
        <v>4</v>
      </c>
      <c r="F40" s="51" t="s">
        <v>226</v>
      </c>
      <c r="G40" s="51" t="s">
        <v>226</v>
      </c>
      <c r="H40" s="80" t="s">
        <v>154</v>
      </c>
    </row>
    <row r="41" spans="1:8" s="4" customFormat="1" ht="15.75" customHeight="1">
      <c r="A41" s="179" t="s">
        <v>266</v>
      </c>
      <c r="B41" s="180"/>
      <c r="C41" s="95" t="s">
        <v>153</v>
      </c>
      <c r="D41" s="147" t="s">
        <v>293</v>
      </c>
      <c r="E41" s="159">
        <f>6078.18</f>
        <v>6078.18</v>
      </c>
      <c r="F41" s="123" t="s">
        <v>225</v>
      </c>
      <c r="G41" s="124">
        <v>0</v>
      </c>
      <c r="H41" s="125">
        <f>SUM($E$41:$G$41)</f>
        <v>6078.18</v>
      </c>
    </row>
    <row r="42" spans="1:8" s="4" customFormat="1" ht="15" customHeight="1">
      <c r="A42" s="179" t="s">
        <v>298</v>
      </c>
      <c r="B42" s="180"/>
      <c r="C42" s="85" t="s">
        <v>55</v>
      </c>
      <c r="D42" s="148" t="s">
        <v>153</v>
      </c>
      <c r="E42" s="130">
        <v>0</v>
      </c>
      <c r="F42" s="131" t="s">
        <v>225</v>
      </c>
      <c r="G42" s="132">
        <v>0</v>
      </c>
      <c r="H42" s="133">
        <f>SUM($E$42:$G$42)</f>
        <v>0</v>
      </c>
    </row>
    <row r="43" spans="1:8" s="4" customFormat="1" ht="30" customHeight="1">
      <c r="A43" s="170" t="s">
        <v>169</v>
      </c>
      <c r="B43" s="171"/>
      <c r="C43" s="72" t="s">
        <v>140</v>
      </c>
      <c r="D43" s="63" t="s">
        <v>69</v>
      </c>
      <c r="E43" s="130">
        <v>456587636.7</v>
      </c>
      <c r="F43" s="131" t="s">
        <v>225</v>
      </c>
      <c r="G43" s="132">
        <v>0</v>
      </c>
      <c r="H43" s="133">
        <f>SUM($E$43:$G$43)</f>
        <v>456587636.7</v>
      </c>
    </row>
    <row r="44" spans="1:8" s="4" customFormat="1" ht="17.25" customHeight="1">
      <c r="A44" s="179" t="s">
        <v>28</v>
      </c>
      <c r="B44" s="180"/>
      <c r="C44" s="69" t="s">
        <v>188</v>
      </c>
      <c r="D44" s="63" t="s">
        <v>134</v>
      </c>
      <c r="E44" s="126">
        <v>9490175.82</v>
      </c>
      <c r="F44" s="127" t="s">
        <v>225</v>
      </c>
      <c r="G44" s="128">
        <v>0</v>
      </c>
      <c r="H44" s="129">
        <f>SUM($E$44:$G$44)</f>
        <v>9490175.82</v>
      </c>
    </row>
    <row r="45" spans="1:8" s="4" customFormat="1" ht="13.5" customHeight="1">
      <c r="A45" s="185" t="s">
        <v>132</v>
      </c>
      <c r="B45" s="175"/>
      <c r="C45" s="70"/>
      <c r="D45" s="64"/>
      <c r="E45" s="19"/>
      <c r="F45" s="19"/>
      <c r="G45" s="28"/>
      <c r="H45" s="35"/>
    </row>
    <row r="46" spans="1:8" s="4" customFormat="1" ht="17.25" customHeight="1">
      <c r="A46" s="181" t="s">
        <v>92</v>
      </c>
      <c r="B46" s="182"/>
      <c r="C46" s="72" t="s">
        <v>117</v>
      </c>
      <c r="D46" s="63" t="s">
        <v>201</v>
      </c>
      <c r="E46" s="139">
        <v>7097477.09</v>
      </c>
      <c r="F46" s="150" t="s">
        <v>225</v>
      </c>
      <c r="G46" s="141">
        <v>0</v>
      </c>
      <c r="H46" s="142">
        <f>SUM($E$46:$G$46)</f>
        <v>7097477.09</v>
      </c>
    </row>
    <row r="47" spans="1:8" s="4" customFormat="1" ht="17.25" customHeight="1">
      <c r="A47" s="188" t="s">
        <v>8</v>
      </c>
      <c r="B47" s="189"/>
      <c r="C47" s="96">
        <v>162</v>
      </c>
      <c r="D47" s="65">
        <v>212</v>
      </c>
      <c r="E47" s="130">
        <v>264190.32</v>
      </c>
      <c r="F47" s="131"/>
      <c r="G47" s="132">
        <v>0</v>
      </c>
      <c r="H47" s="133">
        <f>SUM($E$47:$G$47)</f>
        <v>264190.32</v>
      </c>
    </row>
    <row r="48" spans="1:8" s="4" customFormat="1" ht="17.25" customHeight="1">
      <c r="A48" s="190" t="s">
        <v>252</v>
      </c>
      <c r="B48" s="191"/>
      <c r="C48" s="97" t="s">
        <v>261</v>
      </c>
      <c r="D48" s="66" t="s">
        <v>46</v>
      </c>
      <c r="E48" s="130">
        <v>2128508.41</v>
      </c>
      <c r="F48" s="131"/>
      <c r="G48" s="132">
        <v>0</v>
      </c>
      <c r="H48" s="133">
        <f>SUM($E$48:$G$48)</f>
        <v>2128508.41</v>
      </c>
    </row>
    <row r="49" spans="1:8" s="4" customFormat="1" ht="17.25" customHeight="1">
      <c r="A49" s="179" t="s">
        <v>233</v>
      </c>
      <c r="B49" s="180"/>
      <c r="C49" s="69" t="s">
        <v>239</v>
      </c>
      <c r="D49" s="63" t="s">
        <v>178</v>
      </c>
      <c r="E49" s="126">
        <v>5806363.19</v>
      </c>
      <c r="F49" s="127"/>
      <c r="G49" s="128">
        <v>0</v>
      </c>
      <c r="H49" s="129">
        <f>SUM($E$49:$G$49)</f>
        <v>5806363.19</v>
      </c>
    </row>
    <row r="50" spans="1:8" s="4" customFormat="1" ht="12.75" customHeight="1">
      <c r="A50" s="185" t="s">
        <v>132</v>
      </c>
      <c r="B50" s="175"/>
      <c r="C50" s="70"/>
      <c r="D50" s="64"/>
      <c r="E50" s="19"/>
      <c r="F50" s="19"/>
      <c r="G50" s="28"/>
      <c r="H50" s="35"/>
    </row>
    <row r="51" spans="1:8" s="4" customFormat="1" ht="17.25" customHeight="1">
      <c r="A51" s="181" t="s">
        <v>242</v>
      </c>
      <c r="B51" s="182"/>
      <c r="C51" s="72" t="s">
        <v>16</v>
      </c>
      <c r="D51" s="63" t="s">
        <v>113</v>
      </c>
      <c r="E51" s="139">
        <v>84123.82</v>
      </c>
      <c r="F51" s="150" t="s">
        <v>225</v>
      </c>
      <c r="G51" s="141">
        <v>0</v>
      </c>
      <c r="H51" s="142">
        <f>SUM($E$51:$G$51)</f>
        <v>84123.82</v>
      </c>
    </row>
    <row r="52" spans="1:8" s="4" customFormat="1" ht="17.25" customHeight="1">
      <c r="A52" s="177" t="s">
        <v>265</v>
      </c>
      <c r="B52" s="178"/>
      <c r="C52" s="69" t="s">
        <v>100</v>
      </c>
      <c r="D52" s="63" t="s">
        <v>32</v>
      </c>
      <c r="E52" s="130">
        <v>0</v>
      </c>
      <c r="F52" s="131"/>
      <c r="G52" s="132">
        <v>0</v>
      </c>
      <c r="H52" s="133">
        <f>SUM($E$52:$G$52)</f>
        <v>0</v>
      </c>
    </row>
    <row r="53" spans="1:8" s="4" customFormat="1" ht="17.25" customHeight="1">
      <c r="A53" s="177" t="s">
        <v>151</v>
      </c>
      <c r="B53" s="178"/>
      <c r="C53" s="69" t="s">
        <v>166</v>
      </c>
      <c r="D53" s="63" t="s">
        <v>254</v>
      </c>
      <c r="E53" s="130">
        <v>335772.25</v>
      </c>
      <c r="F53" s="131"/>
      <c r="G53" s="132">
        <v>0</v>
      </c>
      <c r="H53" s="133">
        <f>SUM($E$53:$G$53)</f>
        <v>335772.25</v>
      </c>
    </row>
    <row r="54" spans="1:8" s="4" customFormat="1" ht="17.25" customHeight="1">
      <c r="A54" s="177" t="s">
        <v>52</v>
      </c>
      <c r="B54" s="178"/>
      <c r="C54" s="69" t="s">
        <v>241</v>
      </c>
      <c r="D54" s="63" t="s">
        <v>181</v>
      </c>
      <c r="E54" s="130">
        <v>0</v>
      </c>
      <c r="F54" s="131"/>
      <c r="G54" s="132">
        <v>0</v>
      </c>
      <c r="H54" s="133">
        <f>SUM($E$54:$G$54)</f>
        <v>0</v>
      </c>
    </row>
    <row r="55" spans="1:8" s="4" customFormat="1" ht="17.25" customHeight="1">
      <c r="A55" s="177" t="s">
        <v>168</v>
      </c>
      <c r="B55" s="178"/>
      <c r="C55" s="69" t="s">
        <v>14</v>
      </c>
      <c r="D55" s="63" t="s">
        <v>112</v>
      </c>
      <c r="E55" s="130">
        <v>72814.97</v>
      </c>
      <c r="F55" s="131"/>
      <c r="G55" s="132">
        <v>0</v>
      </c>
      <c r="H55" s="133">
        <f>SUM($E$55:$G$55)</f>
        <v>72814.97</v>
      </c>
    </row>
    <row r="56" spans="1:8" s="4" customFormat="1" ht="17.25" customHeight="1">
      <c r="A56" s="177" t="s">
        <v>43</v>
      </c>
      <c r="B56" s="178"/>
      <c r="C56" s="69" t="s">
        <v>97</v>
      </c>
      <c r="D56" s="63" t="s">
        <v>30</v>
      </c>
      <c r="E56" s="130">
        <v>5313652.15</v>
      </c>
      <c r="F56" s="131"/>
      <c r="G56" s="132">
        <v>0</v>
      </c>
      <c r="H56" s="133">
        <f>SUM($E$56:$G$56)</f>
        <v>5313652.15</v>
      </c>
    </row>
    <row r="57" spans="1:8" s="4" customFormat="1" ht="17.25" customHeight="1">
      <c r="A57" s="179" t="s">
        <v>191</v>
      </c>
      <c r="B57" s="180"/>
      <c r="C57" s="70" t="s">
        <v>208</v>
      </c>
      <c r="D57" s="64" t="s">
        <v>236</v>
      </c>
      <c r="E57" s="126">
        <v>0</v>
      </c>
      <c r="F57" s="127"/>
      <c r="G57" s="128">
        <v>0</v>
      </c>
      <c r="H57" s="129">
        <f>SUM($E$57:$G$57)</f>
        <v>0</v>
      </c>
    </row>
    <row r="58" spans="1:8" s="4" customFormat="1" ht="13.5" customHeight="1">
      <c r="A58" s="185" t="s">
        <v>132</v>
      </c>
      <c r="B58" s="175"/>
      <c r="C58" s="70"/>
      <c r="D58" s="67"/>
      <c r="E58" s="19"/>
      <c r="F58" s="19"/>
      <c r="G58" s="28"/>
      <c r="H58" s="35"/>
    </row>
    <row r="59" spans="1:8" s="4" customFormat="1" ht="17.25" customHeight="1">
      <c r="A59" s="181" t="s">
        <v>127</v>
      </c>
      <c r="B59" s="182"/>
      <c r="C59" s="72" t="s">
        <v>139</v>
      </c>
      <c r="D59" s="63" t="s">
        <v>7</v>
      </c>
      <c r="E59" s="139">
        <v>0</v>
      </c>
      <c r="F59" s="150" t="s">
        <v>225</v>
      </c>
      <c r="G59" s="141">
        <v>0</v>
      </c>
      <c r="H59" s="142">
        <f>SUM($E$59:$G$59)</f>
        <v>0</v>
      </c>
    </row>
    <row r="60" spans="1:8" s="4" customFormat="1" ht="17.25" customHeight="1">
      <c r="A60" s="177" t="s">
        <v>6</v>
      </c>
      <c r="B60" s="178"/>
      <c r="C60" s="74" t="s">
        <v>53</v>
      </c>
      <c r="D60" s="88" t="s">
        <v>91</v>
      </c>
      <c r="E60" s="143">
        <v>0</v>
      </c>
      <c r="F60" s="144" t="s">
        <v>225</v>
      </c>
      <c r="G60" s="145">
        <v>0</v>
      </c>
      <c r="H60" s="146">
        <f>SUM($E$60:$G$60)</f>
        <v>0</v>
      </c>
    </row>
    <row r="61" spans="1:8" s="4" customFormat="1" ht="17.25" customHeight="1">
      <c r="A61" s="75"/>
      <c r="B61" s="75"/>
      <c r="C61" s="76"/>
      <c r="D61" s="25"/>
      <c r="E61" s="25"/>
      <c r="F61" s="25"/>
      <c r="G61" s="25"/>
      <c r="H61" s="76" t="s">
        <v>116</v>
      </c>
    </row>
    <row r="62" spans="1:8" s="4" customFormat="1" ht="14.25" customHeight="1">
      <c r="A62" s="166"/>
      <c r="B62" s="167"/>
      <c r="C62" s="48" t="s">
        <v>74</v>
      </c>
      <c r="D62" s="48" t="s">
        <v>184</v>
      </c>
      <c r="E62" s="49" t="s">
        <v>167</v>
      </c>
      <c r="F62" s="50"/>
      <c r="G62" s="51" t="s">
        <v>203</v>
      </c>
      <c r="H62" s="80"/>
    </row>
    <row r="63" spans="1:8" s="4" customFormat="1" ht="10.5" customHeight="1">
      <c r="A63" s="164" t="s">
        <v>189</v>
      </c>
      <c r="B63" s="165"/>
      <c r="C63" s="52" t="s">
        <v>157</v>
      </c>
      <c r="D63" s="52" t="s">
        <v>4</v>
      </c>
      <c r="E63" s="53" t="s">
        <v>142</v>
      </c>
      <c r="F63" s="54" t="s">
        <v>90</v>
      </c>
      <c r="G63" s="55" t="s">
        <v>210</v>
      </c>
      <c r="H63" s="81" t="s">
        <v>247</v>
      </c>
    </row>
    <row r="64" spans="1:8" s="4" customFormat="1" ht="9.75" customHeight="1">
      <c r="A64" s="183"/>
      <c r="B64" s="184"/>
      <c r="C64" s="52"/>
      <c r="D64" s="56"/>
      <c r="E64" s="92"/>
      <c r="F64" s="57" t="s">
        <v>142</v>
      </c>
      <c r="G64" s="55" t="s">
        <v>279</v>
      </c>
      <c r="H64" s="89"/>
    </row>
    <row r="65" spans="1:8" s="4" customFormat="1" ht="14.25" customHeight="1">
      <c r="A65" s="168">
        <v>1</v>
      </c>
      <c r="B65" s="169"/>
      <c r="C65" s="86">
        <v>2</v>
      </c>
      <c r="D65" s="86">
        <v>3</v>
      </c>
      <c r="E65" s="59">
        <v>4</v>
      </c>
      <c r="F65" s="51" t="s">
        <v>226</v>
      </c>
      <c r="G65" s="51" t="s">
        <v>226</v>
      </c>
      <c r="H65" s="80" t="s">
        <v>154</v>
      </c>
    </row>
    <row r="66" spans="1:8" s="4" customFormat="1" ht="15.75" customHeight="1">
      <c r="A66" s="179" t="s">
        <v>99</v>
      </c>
      <c r="B66" s="180"/>
      <c r="C66" s="68" t="s">
        <v>134</v>
      </c>
      <c r="D66" s="98" t="s">
        <v>149</v>
      </c>
      <c r="E66" s="118">
        <v>419176666.71</v>
      </c>
      <c r="F66" s="119" t="s">
        <v>225</v>
      </c>
      <c r="G66" s="120">
        <v>0</v>
      </c>
      <c r="H66" s="121">
        <f>SUM($E$66:$G$66)</f>
        <v>419176666.71</v>
      </c>
    </row>
    <row r="67" spans="1:8" s="4" customFormat="1" ht="11.25" customHeight="1">
      <c r="A67" s="185" t="s">
        <v>132</v>
      </c>
      <c r="B67" s="175"/>
      <c r="C67" s="70"/>
      <c r="D67" s="64"/>
      <c r="E67" s="19"/>
      <c r="F67" s="19"/>
      <c r="G67" s="28"/>
      <c r="H67" s="35"/>
    </row>
    <row r="68" spans="1:8" s="4" customFormat="1" ht="12" customHeight="1">
      <c r="A68" s="186" t="s">
        <v>83</v>
      </c>
      <c r="B68" s="187"/>
      <c r="C68" s="71"/>
      <c r="D68" s="64"/>
      <c r="E68" s="19"/>
      <c r="F68" s="19"/>
      <c r="G68" s="28"/>
      <c r="H68" s="35"/>
    </row>
    <row r="69" spans="1:8" s="4" customFormat="1" ht="14.25" customHeight="1">
      <c r="A69" s="181" t="s">
        <v>27</v>
      </c>
      <c r="B69" s="182"/>
      <c r="C69" s="72" t="s">
        <v>201</v>
      </c>
      <c r="D69" s="63" t="s">
        <v>220</v>
      </c>
      <c r="E69" s="135">
        <v>419176666.71</v>
      </c>
      <c r="F69" s="149" t="s">
        <v>225</v>
      </c>
      <c r="G69" s="137">
        <v>0</v>
      </c>
      <c r="H69" s="138">
        <f>SUM($E$69:$G$69)</f>
        <v>419176666.71</v>
      </c>
    </row>
    <row r="70" spans="1:8" s="4" customFormat="1" ht="13.5" customHeight="1">
      <c r="A70" s="185" t="s">
        <v>20</v>
      </c>
      <c r="B70" s="175"/>
      <c r="C70" s="70"/>
      <c r="D70" s="67"/>
      <c r="E70" s="19"/>
      <c r="F70" s="19"/>
      <c r="G70" s="28"/>
      <c r="H70" s="35"/>
    </row>
    <row r="71" spans="1:8" s="4" customFormat="1" ht="12" customHeight="1">
      <c r="A71" s="181" t="s">
        <v>150</v>
      </c>
      <c r="B71" s="182"/>
      <c r="C71" s="72" t="s">
        <v>278</v>
      </c>
      <c r="D71" s="63" t="s">
        <v>292</v>
      </c>
      <c r="E71" s="139">
        <v>0</v>
      </c>
      <c r="F71" s="150"/>
      <c r="G71" s="141">
        <v>0</v>
      </c>
      <c r="H71" s="142">
        <f>SUM($E$71:$G$71)</f>
        <v>0</v>
      </c>
    </row>
    <row r="72" spans="1:8" s="4" customFormat="1" ht="11.25" customHeight="1">
      <c r="A72" s="179" t="s">
        <v>106</v>
      </c>
      <c r="B72" s="180"/>
      <c r="C72" s="72" t="s">
        <v>236</v>
      </c>
      <c r="D72" s="63" t="s">
        <v>48</v>
      </c>
      <c r="E72" s="126">
        <v>0</v>
      </c>
      <c r="F72" s="127"/>
      <c r="G72" s="128">
        <v>0</v>
      </c>
      <c r="H72" s="129">
        <f>SUM($E$72:$G$72)</f>
        <v>0</v>
      </c>
    </row>
    <row r="73" spans="1:8" s="4" customFormat="1" ht="12" customHeight="1">
      <c r="A73" s="185" t="s">
        <v>132</v>
      </c>
      <c r="B73" s="175"/>
      <c r="C73" s="70"/>
      <c r="D73" s="64"/>
      <c r="E73" s="19"/>
      <c r="F73" s="19"/>
      <c r="G73" s="28"/>
      <c r="H73" s="35"/>
    </row>
    <row r="74" spans="1:8" s="4" customFormat="1" ht="12.75" customHeight="1">
      <c r="A74" s="186" t="s">
        <v>156</v>
      </c>
      <c r="B74" s="187"/>
      <c r="C74" s="71"/>
      <c r="D74" s="64"/>
      <c r="E74" s="19"/>
      <c r="F74" s="19"/>
      <c r="G74" s="28"/>
      <c r="H74" s="35"/>
    </row>
    <row r="75" spans="1:8" s="4" customFormat="1" ht="10.5" customHeight="1">
      <c r="A75" s="181" t="s">
        <v>77</v>
      </c>
      <c r="B75" s="182"/>
      <c r="C75" s="72" t="s">
        <v>7</v>
      </c>
      <c r="D75" s="63" t="s">
        <v>276</v>
      </c>
      <c r="E75" s="135">
        <v>0</v>
      </c>
      <c r="F75" s="149"/>
      <c r="G75" s="137">
        <v>0</v>
      </c>
      <c r="H75" s="138">
        <f>SUM($E$75:$G$75)</f>
        <v>0</v>
      </c>
    </row>
    <row r="76" spans="1:8" s="4" customFormat="1" ht="15" customHeight="1">
      <c r="A76" s="185" t="s">
        <v>80</v>
      </c>
      <c r="B76" s="175"/>
      <c r="C76" s="70"/>
      <c r="D76" s="64"/>
      <c r="E76" s="19"/>
      <c r="F76" s="19"/>
      <c r="G76" s="28"/>
      <c r="H76" s="35"/>
    </row>
    <row r="77" spans="1:8" s="4" customFormat="1" ht="13.5" customHeight="1">
      <c r="A77" s="181" t="s">
        <v>275</v>
      </c>
      <c r="B77" s="182"/>
      <c r="C77" s="72" t="s">
        <v>91</v>
      </c>
      <c r="D77" s="63" t="s">
        <v>200</v>
      </c>
      <c r="E77" s="139">
        <v>0</v>
      </c>
      <c r="F77" s="150"/>
      <c r="G77" s="141">
        <v>0</v>
      </c>
      <c r="H77" s="142">
        <f>SUM($E$77:$G$77)</f>
        <v>0</v>
      </c>
    </row>
    <row r="78" spans="1:8" s="4" customFormat="1" ht="13.5" customHeight="1">
      <c r="A78" s="177" t="s">
        <v>273</v>
      </c>
      <c r="B78" s="178"/>
      <c r="C78" s="69" t="s">
        <v>163</v>
      </c>
      <c r="D78" s="63" t="s">
        <v>136</v>
      </c>
      <c r="E78" s="130">
        <v>0</v>
      </c>
      <c r="F78" s="131" t="s">
        <v>225</v>
      </c>
      <c r="G78" s="132">
        <v>0</v>
      </c>
      <c r="H78" s="133">
        <f>SUM($E$78:$G$78)</f>
        <v>0</v>
      </c>
    </row>
    <row r="79" spans="1:8" s="4" customFormat="1" ht="14.25" customHeight="1">
      <c r="A79" s="179" t="s">
        <v>224</v>
      </c>
      <c r="B79" s="180"/>
      <c r="C79" s="69" t="s">
        <v>149</v>
      </c>
      <c r="D79" s="63" t="s">
        <v>256</v>
      </c>
      <c r="E79" s="126">
        <v>14470999.06</v>
      </c>
      <c r="F79" s="127" t="s">
        <v>225</v>
      </c>
      <c r="G79" s="128">
        <v>0</v>
      </c>
      <c r="H79" s="129">
        <f>SUM($E$79:$G$79)</f>
        <v>14470999.06</v>
      </c>
    </row>
    <row r="80" spans="1:8" s="4" customFormat="1" ht="9" customHeight="1">
      <c r="A80" s="185" t="s">
        <v>132</v>
      </c>
      <c r="B80" s="175"/>
      <c r="C80" s="70"/>
      <c r="D80" s="64"/>
      <c r="E80" s="19"/>
      <c r="F80" s="19"/>
      <c r="G80" s="28"/>
      <c r="H80" s="35"/>
    </row>
    <row r="81" spans="1:8" s="4" customFormat="1" ht="27" customHeight="1">
      <c r="A81" s="181" t="s">
        <v>101</v>
      </c>
      <c r="B81" s="182"/>
      <c r="C81" s="72" t="s">
        <v>220</v>
      </c>
      <c r="D81" s="63" t="s">
        <v>29</v>
      </c>
      <c r="E81" s="139">
        <v>0</v>
      </c>
      <c r="F81" s="150" t="s">
        <v>225</v>
      </c>
      <c r="G81" s="141">
        <v>0</v>
      </c>
      <c r="H81" s="142">
        <f>SUM($E$81:$G$81)</f>
        <v>0</v>
      </c>
    </row>
    <row r="82" spans="1:8" s="4" customFormat="1" ht="14.25" customHeight="1">
      <c r="A82" s="177" t="s">
        <v>222</v>
      </c>
      <c r="B82" s="178"/>
      <c r="C82" s="69" t="s">
        <v>292</v>
      </c>
      <c r="D82" s="63" t="s">
        <v>111</v>
      </c>
      <c r="E82" s="126">
        <v>14470999.06</v>
      </c>
      <c r="F82" s="127" t="s">
        <v>225</v>
      </c>
      <c r="G82" s="128">
        <v>0</v>
      </c>
      <c r="H82" s="129">
        <f>SUM($E$82:$G$82)</f>
        <v>14470999.06</v>
      </c>
    </row>
    <row r="83" spans="1:8" s="4" customFormat="1" ht="14.25" customHeight="1">
      <c r="A83" s="185" t="s">
        <v>86</v>
      </c>
      <c r="B83" s="175"/>
      <c r="C83" s="71"/>
      <c r="D83" s="64"/>
      <c r="E83" s="19"/>
      <c r="F83" s="19"/>
      <c r="G83" s="28"/>
      <c r="H83" s="35"/>
    </row>
    <row r="84" spans="1:8" s="4" customFormat="1" ht="13.5" customHeight="1">
      <c r="A84" s="181" t="s">
        <v>131</v>
      </c>
      <c r="B84" s="182"/>
      <c r="C84" s="99" t="s">
        <v>67</v>
      </c>
      <c r="D84" s="90" t="s">
        <v>180</v>
      </c>
      <c r="E84" s="139">
        <v>0</v>
      </c>
      <c r="F84" s="150" t="s">
        <v>225</v>
      </c>
      <c r="G84" s="141">
        <v>0</v>
      </c>
      <c r="H84" s="142">
        <f>SUM($E$84:$G$84)</f>
        <v>0</v>
      </c>
    </row>
    <row r="85" spans="1:8" s="4" customFormat="1" ht="13.5" customHeight="1">
      <c r="A85" s="179" t="s">
        <v>94</v>
      </c>
      <c r="B85" s="180"/>
      <c r="C85" s="72" t="s">
        <v>256</v>
      </c>
      <c r="D85" s="26" t="s">
        <v>161</v>
      </c>
      <c r="E85" s="126">
        <v>7559469.63</v>
      </c>
      <c r="F85" s="127" t="s">
        <v>225</v>
      </c>
      <c r="G85" s="128">
        <v>0</v>
      </c>
      <c r="H85" s="129">
        <f>SUM($E$85:$G$85)</f>
        <v>7559469.63</v>
      </c>
    </row>
    <row r="86" spans="1:8" s="4" customFormat="1" ht="10.5" customHeight="1">
      <c r="A86" s="185" t="s">
        <v>132</v>
      </c>
      <c r="B86" s="175"/>
      <c r="C86" s="70"/>
      <c r="D86" s="27"/>
      <c r="E86" s="19"/>
      <c r="F86" s="19"/>
      <c r="G86" s="19"/>
      <c r="H86" s="151"/>
    </row>
    <row r="87" spans="1:8" s="4" customFormat="1" ht="12.75" customHeight="1">
      <c r="A87" s="181" t="s">
        <v>288</v>
      </c>
      <c r="B87" s="182"/>
      <c r="C87" s="72" t="s">
        <v>29</v>
      </c>
      <c r="D87" s="26" t="s">
        <v>93</v>
      </c>
      <c r="E87" s="139">
        <v>7103267.71</v>
      </c>
      <c r="F87" s="150" t="s">
        <v>225</v>
      </c>
      <c r="G87" s="141">
        <v>0</v>
      </c>
      <c r="H87" s="142">
        <f>SUM($E$87:$G$87)</f>
        <v>7103267.71</v>
      </c>
    </row>
    <row r="88" spans="1:8" s="4" customFormat="1" ht="14.25" customHeight="1">
      <c r="A88" s="177" t="s">
        <v>76</v>
      </c>
      <c r="B88" s="178"/>
      <c r="C88" s="69" t="s">
        <v>111</v>
      </c>
      <c r="D88" s="26" t="s">
        <v>9</v>
      </c>
      <c r="E88" s="126">
        <v>456201.92</v>
      </c>
      <c r="F88" s="127" t="s">
        <v>225</v>
      </c>
      <c r="G88" s="128">
        <v>0</v>
      </c>
      <c r="H88" s="129">
        <f>SUM($E$88:$G$88)</f>
        <v>456201.92</v>
      </c>
    </row>
    <row r="89" spans="1:8" s="4" customFormat="1" ht="14.25" customHeight="1">
      <c r="A89" s="177" t="s">
        <v>41</v>
      </c>
      <c r="B89" s="178"/>
      <c r="C89" s="69" t="s">
        <v>180</v>
      </c>
      <c r="D89" s="26" t="s">
        <v>235</v>
      </c>
      <c r="E89" s="20" t="s">
        <v>225</v>
      </c>
      <c r="F89" s="20" t="s">
        <v>225</v>
      </c>
      <c r="G89" s="20" t="s">
        <v>225</v>
      </c>
      <c r="H89" s="36" t="s">
        <v>225</v>
      </c>
    </row>
    <row r="90" spans="1:8" s="4" customFormat="1" ht="15" customHeight="1">
      <c r="A90" s="179" t="s">
        <v>263</v>
      </c>
      <c r="B90" s="180"/>
      <c r="C90" s="100" t="s">
        <v>161</v>
      </c>
      <c r="D90" s="26" t="s">
        <v>277</v>
      </c>
      <c r="E90" s="130">
        <v>83962.29</v>
      </c>
      <c r="F90" s="131"/>
      <c r="G90" s="132">
        <v>0</v>
      </c>
      <c r="H90" s="133">
        <f>E90</f>
        <v>83962.29</v>
      </c>
    </row>
    <row r="91" spans="1:8" s="4" customFormat="1" ht="11.25" customHeight="1">
      <c r="A91" s="179" t="s">
        <v>228</v>
      </c>
      <c r="B91" s="180"/>
      <c r="C91" s="100" t="s">
        <v>219</v>
      </c>
      <c r="D91" s="26"/>
      <c r="E91" s="130"/>
      <c r="F91" s="131"/>
      <c r="G91" s="132"/>
      <c r="H91" s="133"/>
    </row>
    <row r="92" spans="1:8" s="4" customFormat="1" ht="25.5" customHeight="1">
      <c r="A92" s="170" t="s">
        <v>89</v>
      </c>
      <c r="B92" s="171"/>
      <c r="C92" s="69" t="s">
        <v>277</v>
      </c>
      <c r="D92" s="26"/>
      <c r="E92" s="160">
        <f>E101+E122</f>
        <v>-32797708.71</v>
      </c>
      <c r="F92" s="161" t="s">
        <v>225</v>
      </c>
      <c r="G92" s="162">
        <v>0</v>
      </c>
      <c r="H92" s="133">
        <f>SUM($E$92:$G$92)</f>
        <v>-32797708.71</v>
      </c>
    </row>
    <row r="93" spans="1:8" s="4" customFormat="1" ht="14.25" customHeight="1">
      <c r="A93" s="179" t="s">
        <v>88</v>
      </c>
      <c r="B93" s="180"/>
      <c r="C93" s="69" t="s">
        <v>45</v>
      </c>
      <c r="D93" s="26"/>
      <c r="E93" s="160">
        <f>бюджет-E43</f>
        <v>-32797708.70999998</v>
      </c>
      <c r="F93" s="161" t="s">
        <v>225</v>
      </c>
      <c r="G93" s="162">
        <v>0</v>
      </c>
      <c r="H93" s="133">
        <f>SUM($E$93:$G$93)</f>
        <v>-32797708.70999998</v>
      </c>
    </row>
    <row r="94" spans="1:8" s="4" customFormat="1" ht="13.5" customHeight="1">
      <c r="A94" s="179" t="s">
        <v>218</v>
      </c>
      <c r="B94" s="180"/>
      <c r="C94" s="69" t="s">
        <v>133</v>
      </c>
      <c r="D94" s="26"/>
      <c r="E94" s="130">
        <v>0</v>
      </c>
      <c r="F94" s="131" t="s">
        <v>225</v>
      </c>
      <c r="G94" s="132">
        <v>0</v>
      </c>
      <c r="H94" s="133">
        <f>SUM($E$94:$G$94)</f>
        <v>0</v>
      </c>
    </row>
    <row r="95" spans="1:8" s="4" customFormat="1" ht="17.25" customHeight="1">
      <c r="A95" s="179" t="s">
        <v>202</v>
      </c>
      <c r="B95" s="180"/>
      <c r="C95" s="74" t="s">
        <v>81</v>
      </c>
      <c r="D95" s="91"/>
      <c r="E95" s="143">
        <v>0</v>
      </c>
      <c r="F95" s="144"/>
      <c r="G95" s="145">
        <v>0</v>
      </c>
      <c r="H95" s="146">
        <f>SUM($E$95:$G$95)</f>
        <v>0</v>
      </c>
    </row>
    <row r="96" spans="1:8" s="4" customFormat="1" ht="24" customHeight="1">
      <c r="A96" s="77"/>
      <c r="B96" s="77"/>
      <c r="C96" s="76"/>
      <c r="D96" s="25"/>
      <c r="E96" s="25"/>
      <c r="F96" s="25"/>
      <c r="G96" s="25"/>
      <c r="H96" s="76" t="s">
        <v>34</v>
      </c>
    </row>
    <row r="97" spans="1:8" s="4" customFormat="1" ht="12.75" customHeight="1">
      <c r="A97" s="166"/>
      <c r="B97" s="167"/>
      <c r="C97" s="48" t="s">
        <v>74</v>
      </c>
      <c r="D97" s="48" t="s">
        <v>184</v>
      </c>
      <c r="E97" s="49" t="s">
        <v>167</v>
      </c>
      <c r="F97" s="50"/>
      <c r="G97" s="51" t="s">
        <v>203</v>
      </c>
      <c r="H97" s="80"/>
    </row>
    <row r="98" spans="1:8" s="4" customFormat="1" ht="14.25" customHeight="1">
      <c r="A98" s="164" t="s">
        <v>189</v>
      </c>
      <c r="B98" s="165"/>
      <c r="C98" s="52" t="s">
        <v>157</v>
      </c>
      <c r="D98" s="93" t="s">
        <v>4</v>
      </c>
      <c r="E98" s="53" t="s">
        <v>142</v>
      </c>
      <c r="F98" s="54" t="s">
        <v>90</v>
      </c>
      <c r="G98" s="55" t="s">
        <v>210</v>
      </c>
      <c r="H98" s="81" t="s">
        <v>247</v>
      </c>
    </row>
    <row r="99" spans="1:8" s="4" customFormat="1" ht="12.75" customHeight="1">
      <c r="A99" s="183"/>
      <c r="B99" s="184"/>
      <c r="C99" s="52"/>
      <c r="D99" s="79"/>
      <c r="E99" s="53"/>
      <c r="F99" s="57" t="s">
        <v>142</v>
      </c>
      <c r="G99" s="55" t="s">
        <v>279</v>
      </c>
      <c r="H99" s="81"/>
    </row>
    <row r="100" spans="1:8" s="4" customFormat="1" ht="12.75" customHeight="1">
      <c r="A100" s="168">
        <v>1</v>
      </c>
      <c r="B100" s="169"/>
      <c r="C100" s="86">
        <v>2</v>
      </c>
      <c r="D100" s="86">
        <v>3</v>
      </c>
      <c r="E100" s="59">
        <v>4</v>
      </c>
      <c r="F100" s="51" t="s">
        <v>226</v>
      </c>
      <c r="G100" s="51" t="s">
        <v>226</v>
      </c>
      <c r="H100" s="80" t="s">
        <v>154</v>
      </c>
    </row>
    <row r="101" spans="1:8" s="4" customFormat="1" ht="25.5" customHeight="1">
      <c r="A101" s="170" t="s">
        <v>119</v>
      </c>
      <c r="B101" s="171"/>
      <c r="C101" s="68" t="s">
        <v>109</v>
      </c>
      <c r="D101" s="102"/>
      <c r="E101" s="122">
        <v>948703.78</v>
      </c>
      <c r="F101" s="123" t="s">
        <v>225</v>
      </c>
      <c r="G101" s="124">
        <v>0</v>
      </c>
      <c r="H101" s="125">
        <f>SUM($E$101:$G$101)</f>
        <v>948703.78</v>
      </c>
    </row>
    <row r="102" spans="1:8" s="4" customFormat="1" ht="13.5" customHeight="1">
      <c r="A102" s="179" t="s">
        <v>2</v>
      </c>
      <c r="B102" s="180"/>
      <c r="C102" s="69" t="s">
        <v>198</v>
      </c>
      <c r="D102" s="26"/>
      <c r="E102" s="126">
        <v>963316.5</v>
      </c>
      <c r="F102" s="127" t="s">
        <v>225</v>
      </c>
      <c r="G102" s="128">
        <v>0</v>
      </c>
      <c r="H102" s="129">
        <f>SUM($E$102:$G$102)</f>
        <v>963316.5</v>
      </c>
    </row>
    <row r="103" spans="1:8" s="4" customFormat="1" ht="11.25" customHeight="1">
      <c r="A103" s="185" t="s">
        <v>132</v>
      </c>
      <c r="B103" s="175"/>
      <c r="C103" s="70"/>
      <c r="D103" s="27"/>
      <c r="E103" s="19"/>
      <c r="F103" s="19"/>
      <c r="G103" s="19"/>
      <c r="H103" s="151"/>
    </row>
    <row r="104" spans="1:8" s="4" customFormat="1" ht="14.25" customHeight="1">
      <c r="A104" s="181" t="s">
        <v>296</v>
      </c>
      <c r="B104" s="182"/>
      <c r="C104" s="72" t="s">
        <v>126</v>
      </c>
      <c r="D104" s="26" t="s">
        <v>109</v>
      </c>
      <c r="E104" s="139">
        <v>8178282.24</v>
      </c>
      <c r="F104" s="150" t="s">
        <v>225</v>
      </c>
      <c r="G104" s="141">
        <v>0</v>
      </c>
      <c r="H104" s="142">
        <f>SUM($E$104:$G$104)</f>
        <v>8178282.24</v>
      </c>
    </row>
    <row r="105" spans="1:8" s="4" customFormat="1" ht="18.75" customHeight="1">
      <c r="A105" s="177" t="s">
        <v>26</v>
      </c>
      <c r="B105" s="178"/>
      <c r="C105" s="69" t="s">
        <v>40</v>
      </c>
      <c r="D105" s="26" t="s">
        <v>264</v>
      </c>
      <c r="E105" s="130">
        <v>7214965.74</v>
      </c>
      <c r="F105" s="131" t="s">
        <v>225</v>
      </c>
      <c r="G105" s="132">
        <v>0</v>
      </c>
      <c r="H105" s="133">
        <f>SUM($E$105:$G$105)</f>
        <v>7214965.74</v>
      </c>
    </row>
    <row r="106" spans="1:8" s="4" customFormat="1" ht="17.25" customHeight="1">
      <c r="A106" s="179" t="s">
        <v>130</v>
      </c>
      <c r="B106" s="180"/>
      <c r="C106" s="69" t="s">
        <v>289</v>
      </c>
      <c r="D106" s="26"/>
      <c r="E106" s="126">
        <v>0</v>
      </c>
      <c r="F106" s="127" t="s">
        <v>225</v>
      </c>
      <c r="G106" s="128">
        <v>0</v>
      </c>
      <c r="H106" s="129">
        <f>SUM($E$106:$G$106)</f>
        <v>0</v>
      </c>
    </row>
    <row r="107" spans="1:8" s="4" customFormat="1" ht="12.75" customHeight="1">
      <c r="A107" s="185" t="s">
        <v>132</v>
      </c>
      <c r="B107" s="175"/>
      <c r="C107" s="70"/>
      <c r="D107" s="27"/>
      <c r="E107" s="19"/>
      <c r="F107" s="19"/>
      <c r="G107" s="19"/>
      <c r="H107" s="151"/>
    </row>
    <row r="108" spans="1:8" s="4" customFormat="1" ht="15" customHeight="1">
      <c r="A108" s="181" t="s">
        <v>280</v>
      </c>
      <c r="B108" s="182"/>
      <c r="C108" s="72" t="s">
        <v>65</v>
      </c>
      <c r="D108" s="26" t="s">
        <v>198</v>
      </c>
      <c r="E108" s="139">
        <v>0</v>
      </c>
      <c r="F108" s="150"/>
      <c r="G108" s="141">
        <v>0</v>
      </c>
      <c r="H108" s="142">
        <f>SUM($E$108:$G$108)</f>
        <v>0</v>
      </c>
    </row>
    <row r="109" spans="1:8" s="4" customFormat="1" ht="14.25" customHeight="1">
      <c r="A109" s="177" t="s">
        <v>221</v>
      </c>
      <c r="B109" s="178"/>
      <c r="C109" s="69" t="s">
        <v>147</v>
      </c>
      <c r="D109" s="26" t="s">
        <v>17</v>
      </c>
      <c r="E109" s="130">
        <v>0</v>
      </c>
      <c r="F109" s="131"/>
      <c r="G109" s="132">
        <v>0</v>
      </c>
      <c r="H109" s="133">
        <f>SUM($E$109:$G$109)</f>
        <v>0</v>
      </c>
    </row>
    <row r="110" spans="1:8" s="4" customFormat="1" ht="17.25" customHeight="1">
      <c r="A110" s="179" t="s">
        <v>173</v>
      </c>
      <c r="B110" s="180"/>
      <c r="C110" s="69" t="s">
        <v>25</v>
      </c>
      <c r="D110" s="26"/>
      <c r="E110" s="126">
        <v>0.2</v>
      </c>
      <c r="F110" s="127"/>
      <c r="G110" s="128">
        <v>0</v>
      </c>
      <c r="H110" s="129">
        <f>SUM($E$110:$G$110)</f>
        <v>0.2</v>
      </c>
    </row>
    <row r="111" spans="1:8" s="4" customFormat="1" ht="12.75" customHeight="1">
      <c r="A111" s="185" t="s">
        <v>132</v>
      </c>
      <c r="B111" s="175"/>
      <c r="C111" s="70"/>
      <c r="D111" s="27"/>
      <c r="E111" s="19"/>
      <c r="F111" s="19"/>
      <c r="G111" s="19"/>
      <c r="H111" s="151"/>
    </row>
    <row r="112" spans="1:8" s="4" customFormat="1" ht="12.75" customHeight="1">
      <c r="A112" s="181" t="s">
        <v>38</v>
      </c>
      <c r="B112" s="182"/>
      <c r="C112" s="72" t="s">
        <v>249</v>
      </c>
      <c r="D112" s="26" t="s">
        <v>289</v>
      </c>
      <c r="E112" s="139">
        <v>0.2</v>
      </c>
      <c r="F112" s="150"/>
      <c r="G112" s="141">
        <v>0</v>
      </c>
      <c r="H112" s="142">
        <f>SUM($E$112:$G$112)</f>
        <v>0.2</v>
      </c>
    </row>
    <row r="113" spans="1:8" s="4" customFormat="1" ht="13.5" customHeight="1">
      <c r="A113" s="177" t="s">
        <v>115</v>
      </c>
      <c r="B113" s="178"/>
      <c r="C113" s="69" t="s">
        <v>177</v>
      </c>
      <c r="D113" s="29" t="s">
        <v>78</v>
      </c>
      <c r="E113" s="130">
        <v>0</v>
      </c>
      <c r="F113" s="131"/>
      <c r="G113" s="132">
        <v>0</v>
      </c>
      <c r="H113" s="133">
        <f>SUM($E$113:$G$113)</f>
        <v>0</v>
      </c>
    </row>
    <row r="114" spans="1:8" s="4" customFormat="1" ht="17.25" customHeight="1">
      <c r="A114" s="179" t="s">
        <v>71</v>
      </c>
      <c r="B114" s="180"/>
      <c r="C114" s="72" t="s">
        <v>269</v>
      </c>
      <c r="D114" s="26"/>
      <c r="E114" s="126">
        <v>-14612.92</v>
      </c>
      <c r="F114" s="127"/>
      <c r="G114" s="128">
        <v>0</v>
      </c>
      <c r="H114" s="129">
        <f>SUM($E$114:$G$114)</f>
        <v>-14612.92</v>
      </c>
    </row>
    <row r="115" spans="1:8" s="4" customFormat="1" ht="12.75" customHeight="1">
      <c r="A115" s="185" t="s">
        <v>132</v>
      </c>
      <c r="B115" s="175"/>
      <c r="C115" s="70"/>
      <c r="D115" s="27"/>
      <c r="E115" s="19"/>
      <c r="F115" s="19"/>
      <c r="G115" s="19"/>
      <c r="H115" s="151"/>
    </row>
    <row r="116" spans="1:8" s="4" customFormat="1" ht="12.75" customHeight="1">
      <c r="A116" s="181" t="s">
        <v>212</v>
      </c>
      <c r="B116" s="182"/>
      <c r="C116" s="72" t="s">
        <v>42</v>
      </c>
      <c r="D116" s="26" t="s">
        <v>82</v>
      </c>
      <c r="E116" s="139">
        <v>441589</v>
      </c>
      <c r="F116" s="150" t="s">
        <v>225</v>
      </c>
      <c r="G116" s="141">
        <v>0</v>
      </c>
      <c r="H116" s="142">
        <f>SUM($E$116:$G$116)</f>
        <v>441589</v>
      </c>
    </row>
    <row r="117" spans="1:8" s="4" customFormat="1" ht="15.75" customHeight="1">
      <c r="A117" s="177" t="s">
        <v>211</v>
      </c>
      <c r="B117" s="178"/>
      <c r="C117" s="69" t="s">
        <v>129</v>
      </c>
      <c r="D117" s="29" t="s">
        <v>285</v>
      </c>
      <c r="E117" s="126">
        <v>456201.92</v>
      </c>
      <c r="F117" s="127" t="s">
        <v>225</v>
      </c>
      <c r="G117" s="128">
        <v>0</v>
      </c>
      <c r="H117" s="129">
        <f>SUM($E$117:$G$117)</f>
        <v>456201.92</v>
      </c>
    </row>
    <row r="118" spans="1:8" s="4" customFormat="1" ht="25.5" customHeight="1">
      <c r="A118" s="179" t="s">
        <v>287</v>
      </c>
      <c r="B118" s="180"/>
      <c r="C118" s="70" t="s">
        <v>217</v>
      </c>
      <c r="D118" s="27"/>
      <c r="E118" s="20" t="s">
        <v>225</v>
      </c>
      <c r="F118" s="20" t="s">
        <v>225</v>
      </c>
      <c r="G118" s="20" t="s">
        <v>225</v>
      </c>
      <c r="H118" s="36" t="s">
        <v>225</v>
      </c>
    </row>
    <row r="119" spans="1:8" s="4" customFormat="1" ht="10.5" customHeight="1">
      <c r="A119" s="185" t="s">
        <v>132</v>
      </c>
      <c r="B119" s="175"/>
      <c r="C119" s="103"/>
      <c r="D119" s="30"/>
      <c r="E119" s="30"/>
      <c r="F119" s="30"/>
      <c r="G119" s="30"/>
      <c r="H119" s="37"/>
    </row>
    <row r="120" spans="1:8" s="4" customFormat="1" ht="13.5" customHeight="1">
      <c r="A120" s="181" t="s">
        <v>271</v>
      </c>
      <c r="B120" s="182"/>
      <c r="C120" s="104" t="s">
        <v>146</v>
      </c>
      <c r="D120" s="31" t="s">
        <v>230</v>
      </c>
      <c r="E120" s="20" t="s">
        <v>225</v>
      </c>
      <c r="F120" s="31"/>
      <c r="G120" s="20" t="s">
        <v>225</v>
      </c>
      <c r="H120" s="36" t="s">
        <v>225</v>
      </c>
    </row>
    <row r="121" spans="1:8" s="4" customFormat="1" ht="15.75" customHeight="1">
      <c r="A121" s="177" t="s">
        <v>290</v>
      </c>
      <c r="B121" s="178"/>
      <c r="C121" s="72" t="s">
        <v>64</v>
      </c>
      <c r="D121" s="26" t="s">
        <v>230</v>
      </c>
      <c r="E121" s="19" t="s">
        <v>225</v>
      </c>
      <c r="F121" s="22"/>
      <c r="G121" s="19" t="s">
        <v>225</v>
      </c>
      <c r="H121" s="35" t="s">
        <v>225</v>
      </c>
    </row>
    <row r="122" spans="1:8" s="4" customFormat="1" ht="18" customHeight="1">
      <c r="A122" s="170" t="s">
        <v>125</v>
      </c>
      <c r="B122" s="171"/>
      <c r="C122" s="69" t="s">
        <v>158</v>
      </c>
      <c r="D122" s="26"/>
      <c r="E122" s="130">
        <f>E123-E160</f>
        <v>-33746412.49</v>
      </c>
      <c r="F122" s="131"/>
      <c r="G122" s="132">
        <v>0</v>
      </c>
      <c r="H122" s="133">
        <f>SUM($E$122:$G$122)</f>
        <v>-33746412.49</v>
      </c>
    </row>
    <row r="123" spans="1:8" s="4" customFormat="1" ht="26.25" customHeight="1">
      <c r="A123" s="170" t="s">
        <v>51</v>
      </c>
      <c r="B123" s="171"/>
      <c r="C123" s="69" t="s">
        <v>248</v>
      </c>
      <c r="D123" s="26"/>
      <c r="E123" s="130">
        <f>E124+E137+E150</f>
        <v>-33773074.46</v>
      </c>
      <c r="F123" s="131" t="s">
        <v>225</v>
      </c>
      <c r="G123" s="132">
        <v>0</v>
      </c>
      <c r="H123" s="133">
        <f>SUM($E$123:$G$123)</f>
        <v>-33773074.46</v>
      </c>
    </row>
    <row r="124" spans="1:8" s="4" customFormat="1" ht="13.5" customHeight="1">
      <c r="A124" s="179" t="s">
        <v>98</v>
      </c>
      <c r="B124" s="180"/>
      <c r="C124" s="69" t="s">
        <v>264</v>
      </c>
      <c r="D124" s="26"/>
      <c r="E124" s="126">
        <f>E126-E127</f>
        <v>-127439026.56</v>
      </c>
      <c r="F124" s="127"/>
      <c r="G124" s="128">
        <v>0</v>
      </c>
      <c r="H124" s="129">
        <f>SUM($E$124:$G$124)</f>
        <v>-127439026.56</v>
      </c>
    </row>
    <row r="125" spans="1:8" s="4" customFormat="1" ht="10.5" customHeight="1">
      <c r="A125" s="185" t="s">
        <v>132</v>
      </c>
      <c r="B125" s="175"/>
      <c r="C125" s="70"/>
      <c r="D125" s="27"/>
      <c r="E125" s="19"/>
      <c r="F125" s="19"/>
      <c r="G125" s="19"/>
      <c r="H125" s="151"/>
    </row>
    <row r="126" spans="1:8" s="4" customFormat="1" ht="14.25" customHeight="1">
      <c r="A126" s="181" t="s">
        <v>238</v>
      </c>
      <c r="B126" s="182"/>
      <c r="C126" s="72" t="s">
        <v>37</v>
      </c>
      <c r="D126" s="26" t="s">
        <v>260</v>
      </c>
      <c r="E126" s="139">
        <v>322181900.4</v>
      </c>
      <c r="F126" s="150"/>
      <c r="G126" s="141">
        <v>0</v>
      </c>
      <c r="H126" s="142">
        <f>SUM($E$126:$G$126)</f>
        <v>322181900.4</v>
      </c>
    </row>
    <row r="127" spans="1:8" s="4" customFormat="1" ht="18" customHeight="1">
      <c r="A127" s="177" t="s">
        <v>148</v>
      </c>
      <c r="B127" s="178"/>
      <c r="C127" s="74" t="s">
        <v>122</v>
      </c>
      <c r="D127" s="91" t="s">
        <v>179</v>
      </c>
      <c r="E127" s="143">
        <v>449620926.96</v>
      </c>
      <c r="F127" s="144"/>
      <c r="G127" s="145">
        <v>0</v>
      </c>
      <c r="H127" s="146">
        <f>SUM($E$127:$G$127)</f>
        <v>449620926.96</v>
      </c>
    </row>
    <row r="128" spans="1:8" s="4" customFormat="1" ht="17.25" customHeight="1">
      <c r="A128" s="77"/>
      <c r="B128" s="77"/>
      <c r="C128" s="76"/>
      <c r="D128" s="25"/>
      <c r="E128" s="25"/>
      <c r="F128" s="25"/>
      <c r="G128" s="25"/>
      <c r="H128" s="76" t="s">
        <v>258</v>
      </c>
    </row>
    <row r="129" spans="1:8" s="4" customFormat="1" ht="13.5" customHeight="1">
      <c r="A129" s="166"/>
      <c r="B129" s="167"/>
      <c r="C129" s="48" t="s">
        <v>74</v>
      </c>
      <c r="D129" s="48" t="s">
        <v>184</v>
      </c>
      <c r="E129" s="49" t="s">
        <v>167</v>
      </c>
      <c r="F129" s="50"/>
      <c r="G129" s="51" t="s">
        <v>203</v>
      </c>
      <c r="H129" s="80"/>
    </row>
    <row r="130" spans="1:8" s="4" customFormat="1" ht="9.75" customHeight="1">
      <c r="A130" s="164" t="s">
        <v>189</v>
      </c>
      <c r="B130" s="165"/>
      <c r="C130" s="52" t="s">
        <v>157</v>
      </c>
      <c r="D130" s="52" t="s">
        <v>4</v>
      </c>
      <c r="E130" s="53" t="s">
        <v>142</v>
      </c>
      <c r="F130" s="54" t="s">
        <v>90</v>
      </c>
      <c r="G130" s="55" t="s">
        <v>210</v>
      </c>
      <c r="H130" s="81" t="s">
        <v>247</v>
      </c>
    </row>
    <row r="131" spans="1:8" s="4" customFormat="1" ht="12.75" customHeight="1">
      <c r="A131" s="164"/>
      <c r="B131" s="165"/>
      <c r="C131" s="52"/>
      <c r="D131" s="79"/>
      <c r="E131" s="53"/>
      <c r="F131" s="57" t="s">
        <v>142</v>
      </c>
      <c r="G131" s="55" t="s">
        <v>279</v>
      </c>
      <c r="H131" s="89"/>
    </row>
    <row r="132" spans="1:8" s="4" customFormat="1" ht="14.25" customHeight="1">
      <c r="A132" s="192">
        <v>1</v>
      </c>
      <c r="B132" s="193"/>
      <c r="C132" s="87">
        <v>2</v>
      </c>
      <c r="D132" s="86">
        <v>3</v>
      </c>
      <c r="E132" s="59">
        <v>4</v>
      </c>
      <c r="F132" s="51" t="s">
        <v>226</v>
      </c>
      <c r="G132" s="51" t="s">
        <v>226</v>
      </c>
      <c r="H132" s="80" t="s">
        <v>154</v>
      </c>
    </row>
    <row r="133" spans="1:8" s="4" customFormat="1" ht="17.25" customHeight="1">
      <c r="A133" s="179" t="s">
        <v>207</v>
      </c>
      <c r="B133" s="180"/>
      <c r="C133" s="68" t="s">
        <v>17</v>
      </c>
      <c r="D133" s="102"/>
      <c r="E133" s="118">
        <v>0</v>
      </c>
      <c r="F133" s="119"/>
      <c r="G133" s="120">
        <v>0</v>
      </c>
      <c r="H133" s="121">
        <f>SUM($E$133:$G$133)</f>
        <v>0</v>
      </c>
    </row>
    <row r="134" spans="1:8" s="4" customFormat="1" ht="13.5" customHeight="1">
      <c r="A134" s="185" t="s">
        <v>132</v>
      </c>
      <c r="B134" s="175"/>
      <c r="C134" s="70"/>
      <c r="D134" s="27"/>
      <c r="E134" s="19"/>
      <c r="F134" s="19"/>
      <c r="G134" s="19"/>
      <c r="H134" s="35"/>
    </row>
    <row r="135" spans="1:8" s="4" customFormat="1" ht="15.75" customHeight="1">
      <c r="A135" s="181" t="s">
        <v>190</v>
      </c>
      <c r="B135" s="195"/>
      <c r="C135" s="99" t="s">
        <v>245</v>
      </c>
      <c r="D135" s="152" t="s">
        <v>56</v>
      </c>
      <c r="E135" s="139">
        <v>0</v>
      </c>
      <c r="F135" s="150"/>
      <c r="G135" s="141">
        <v>0</v>
      </c>
      <c r="H135" s="142">
        <f>SUM($E$135:$G$135)</f>
        <v>0</v>
      </c>
    </row>
    <row r="136" spans="1:8" s="4" customFormat="1" ht="17.25" customHeight="1">
      <c r="A136" s="177" t="s">
        <v>128</v>
      </c>
      <c r="B136" s="178"/>
      <c r="C136" s="72" t="s">
        <v>175</v>
      </c>
      <c r="D136" s="63" t="s">
        <v>135</v>
      </c>
      <c r="E136" s="139">
        <v>0</v>
      </c>
      <c r="F136" s="150" t="s">
        <v>225</v>
      </c>
      <c r="G136" s="141">
        <v>0</v>
      </c>
      <c r="H136" s="153">
        <f>SUM($E$136:$G$136)</f>
        <v>0</v>
      </c>
    </row>
    <row r="137" spans="1:8" s="4" customFormat="1" ht="16.5" customHeight="1">
      <c r="A137" s="179" t="s">
        <v>33</v>
      </c>
      <c r="B137" s="180"/>
      <c r="C137" s="69" t="s">
        <v>285</v>
      </c>
      <c r="D137" s="63"/>
      <c r="E137" s="126">
        <v>93575272.72</v>
      </c>
      <c r="F137" s="127"/>
      <c r="G137" s="128">
        <v>0</v>
      </c>
      <c r="H137" s="129">
        <f>SUM($E$137:$G$137)</f>
        <v>93575272.72</v>
      </c>
    </row>
    <row r="138" spans="1:8" s="4" customFormat="1" ht="12" customHeight="1">
      <c r="A138" s="185" t="s">
        <v>132</v>
      </c>
      <c r="B138" s="194"/>
      <c r="C138" s="70"/>
      <c r="D138" s="54"/>
      <c r="E138" s="28"/>
      <c r="F138" s="19"/>
      <c r="G138" s="19"/>
      <c r="H138" s="35"/>
    </row>
    <row r="139" spans="1:8" s="4" customFormat="1" ht="15" customHeight="1">
      <c r="A139" s="181" t="s">
        <v>12</v>
      </c>
      <c r="B139" s="182"/>
      <c r="C139" s="72" t="s">
        <v>61</v>
      </c>
      <c r="D139" s="63" t="s">
        <v>152</v>
      </c>
      <c r="E139" s="139">
        <v>93575272.72</v>
      </c>
      <c r="F139" s="150"/>
      <c r="G139" s="141">
        <v>0</v>
      </c>
      <c r="H139" s="142">
        <f>SUM($E$139:$G$139)</f>
        <v>93575272.72</v>
      </c>
    </row>
    <row r="140" spans="1:8" s="4" customFormat="1" ht="15.75" customHeight="1">
      <c r="A140" s="177" t="s">
        <v>183</v>
      </c>
      <c r="B140" s="178"/>
      <c r="C140" s="69" t="s">
        <v>144</v>
      </c>
      <c r="D140" s="63" t="s">
        <v>66</v>
      </c>
      <c r="E140" s="130">
        <v>0</v>
      </c>
      <c r="F140" s="131"/>
      <c r="G140" s="132">
        <v>0</v>
      </c>
      <c r="H140" s="133">
        <f>SUM($E$140:$G$140)</f>
        <v>0</v>
      </c>
    </row>
    <row r="141" spans="1:8" s="4" customFormat="1" ht="17.25" customHeight="1">
      <c r="A141" s="179" t="s">
        <v>251</v>
      </c>
      <c r="B141" s="180"/>
      <c r="C141" s="69" t="s">
        <v>104</v>
      </c>
      <c r="D141" s="63"/>
      <c r="E141" s="126">
        <v>0</v>
      </c>
      <c r="F141" s="127"/>
      <c r="G141" s="128">
        <v>0</v>
      </c>
      <c r="H141" s="129">
        <f>SUM($E$141:$G$141)</f>
        <v>0</v>
      </c>
    </row>
    <row r="142" spans="1:8" s="4" customFormat="1" ht="13.5" customHeight="1">
      <c r="A142" s="185" t="s">
        <v>132</v>
      </c>
      <c r="B142" s="175"/>
      <c r="C142" s="70"/>
      <c r="D142" s="54"/>
      <c r="E142" s="28"/>
      <c r="F142" s="19"/>
      <c r="G142" s="19"/>
      <c r="H142" s="35"/>
    </row>
    <row r="143" spans="1:8" s="4" customFormat="1" ht="17.25" customHeight="1">
      <c r="A143" s="181" t="s">
        <v>36</v>
      </c>
      <c r="B143" s="195"/>
      <c r="C143" s="72" t="s">
        <v>172</v>
      </c>
      <c r="D143" s="63" t="s">
        <v>240</v>
      </c>
      <c r="E143" s="139">
        <v>0</v>
      </c>
      <c r="F143" s="150"/>
      <c r="G143" s="141">
        <v>0</v>
      </c>
      <c r="H143" s="142">
        <f>SUM($E$143:$G$143)</f>
        <v>0</v>
      </c>
    </row>
    <row r="144" spans="1:8" s="4" customFormat="1" ht="17.25" customHeight="1">
      <c r="A144" s="177" t="s">
        <v>257</v>
      </c>
      <c r="B144" s="178"/>
      <c r="C144" s="69" t="s">
        <v>243</v>
      </c>
      <c r="D144" s="63" t="s">
        <v>162</v>
      </c>
      <c r="E144" s="130">
        <v>0</v>
      </c>
      <c r="F144" s="131"/>
      <c r="G144" s="132">
        <v>0</v>
      </c>
      <c r="H144" s="133">
        <f>SUM($E$144:$G$144)</f>
        <v>0</v>
      </c>
    </row>
    <row r="145" spans="1:8" s="4" customFormat="1" ht="17.25" customHeight="1">
      <c r="A145" s="196" t="s">
        <v>255</v>
      </c>
      <c r="B145" s="197"/>
      <c r="C145" s="105" t="s">
        <v>1</v>
      </c>
      <c r="D145" s="154"/>
      <c r="E145" s="126">
        <v>0</v>
      </c>
      <c r="F145" s="127"/>
      <c r="G145" s="128">
        <v>0</v>
      </c>
      <c r="H145" s="129">
        <f>SUM($E$145:$G$145)</f>
        <v>0</v>
      </c>
    </row>
    <row r="146" spans="1:8" s="4" customFormat="1" ht="13.5" customHeight="1">
      <c r="A146" s="198" t="s">
        <v>237</v>
      </c>
      <c r="B146" s="199"/>
      <c r="C146" s="105"/>
      <c r="D146" s="78"/>
      <c r="E146" s="28"/>
      <c r="F146" s="19"/>
      <c r="G146" s="19"/>
      <c r="H146" s="35"/>
    </row>
    <row r="147" spans="1:8" s="4" customFormat="1" ht="17.25" customHeight="1">
      <c r="A147" s="200" t="s">
        <v>143</v>
      </c>
      <c r="B147" s="201"/>
      <c r="C147" s="97" t="s">
        <v>227</v>
      </c>
      <c r="D147" s="66" t="s">
        <v>186</v>
      </c>
      <c r="E147" s="139">
        <v>0</v>
      </c>
      <c r="F147" s="150"/>
      <c r="G147" s="141">
        <v>0</v>
      </c>
      <c r="H147" s="142">
        <f>SUM($E$147:$G$147)</f>
        <v>0</v>
      </c>
    </row>
    <row r="148" spans="1:8" s="4" customFormat="1" ht="17.25" customHeight="1">
      <c r="A148" s="190" t="s">
        <v>24</v>
      </c>
      <c r="B148" s="191"/>
      <c r="C148" s="100" t="s">
        <v>155</v>
      </c>
      <c r="D148" s="154" t="s">
        <v>253</v>
      </c>
      <c r="E148" s="126">
        <v>0</v>
      </c>
      <c r="F148" s="127"/>
      <c r="G148" s="128">
        <v>0</v>
      </c>
      <c r="H148" s="129">
        <f>SUM($E$148:$G$148)</f>
        <v>0</v>
      </c>
    </row>
    <row r="149" spans="1:8" s="4" customFormat="1" ht="14.25" customHeight="1">
      <c r="A149" s="202" t="s">
        <v>120</v>
      </c>
      <c r="B149" s="203"/>
      <c r="C149" s="71"/>
      <c r="D149" s="54"/>
      <c r="E149" s="28"/>
      <c r="F149" s="19"/>
      <c r="G149" s="19"/>
      <c r="H149" s="35"/>
    </row>
    <row r="150" spans="1:8" s="4" customFormat="1" ht="13.5" customHeight="1">
      <c r="A150" s="204" t="s">
        <v>59</v>
      </c>
      <c r="B150" s="205"/>
      <c r="C150" s="72" t="s">
        <v>58</v>
      </c>
      <c r="D150" s="64"/>
      <c r="E150" s="135">
        <v>90679.38</v>
      </c>
      <c r="F150" s="150"/>
      <c r="G150" s="137">
        <v>0</v>
      </c>
      <c r="H150" s="138">
        <f>SUM($E$150:$G$150)</f>
        <v>90679.38</v>
      </c>
    </row>
    <row r="151" spans="1:8" s="4" customFormat="1" ht="13.5" customHeight="1">
      <c r="A151" s="185" t="s">
        <v>132</v>
      </c>
      <c r="B151" s="175"/>
      <c r="C151" s="70"/>
      <c r="D151" s="73"/>
      <c r="E151" s="19" t="s">
        <v>225</v>
      </c>
      <c r="F151" s="19"/>
      <c r="G151" s="19" t="s">
        <v>225</v>
      </c>
      <c r="H151" s="35" t="s">
        <v>225</v>
      </c>
    </row>
    <row r="152" spans="1:8" s="4" customFormat="1" ht="17.25" customHeight="1">
      <c r="A152" s="181" t="s">
        <v>291</v>
      </c>
      <c r="B152" s="195"/>
      <c r="C152" s="72" t="s">
        <v>286</v>
      </c>
      <c r="D152" s="63" t="s">
        <v>138</v>
      </c>
      <c r="E152" s="139">
        <f>33279598.47+322181900.4</f>
        <v>355461498.87</v>
      </c>
      <c r="F152" s="150"/>
      <c r="G152" s="141">
        <v>0</v>
      </c>
      <c r="H152" s="142">
        <f>SUM($E$152:$G$152)</f>
        <v>355461498.87</v>
      </c>
    </row>
    <row r="153" spans="1:8" s="4" customFormat="1" ht="17.25" customHeight="1">
      <c r="A153" s="177" t="s">
        <v>199</v>
      </c>
      <c r="B153" s="178"/>
      <c r="C153" s="74" t="s">
        <v>215</v>
      </c>
      <c r="D153" s="88" t="s">
        <v>44</v>
      </c>
      <c r="E153" s="155">
        <f>33188919.09+322181900.4</f>
        <v>355370819.48999995</v>
      </c>
      <c r="F153" s="156" t="s">
        <v>225</v>
      </c>
      <c r="G153" s="157">
        <v>0</v>
      </c>
      <c r="H153" s="158">
        <f>SUM($E$153:$G$153)</f>
        <v>355370819.48999995</v>
      </c>
    </row>
    <row r="154" spans="1:8" s="4" customFormat="1" ht="15.75" customHeight="1">
      <c r="A154" s="77"/>
      <c r="B154" s="77"/>
      <c r="C154" s="76"/>
      <c r="D154" s="25"/>
      <c r="E154" s="25"/>
      <c r="F154" s="25"/>
      <c r="G154" s="25"/>
      <c r="H154" s="76" t="s">
        <v>185</v>
      </c>
    </row>
    <row r="155" spans="1:8" s="4" customFormat="1" ht="14.25" customHeight="1">
      <c r="A155" s="166"/>
      <c r="B155" s="167"/>
      <c r="C155" s="48" t="s">
        <v>74</v>
      </c>
      <c r="D155" s="48" t="s">
        <v>184</v>
      </c>
      <c r="E155" s="49" t="s">
        <v>167</v>
      </c>
      <c r="F155" s="50"/>
      <c r="G155" s="51" t="s">
        <v>203</v>
      </c>
      <c r="H155" s="80"/>
    </row>
    <row r="156" spans="1:8" s="4" customFormat="1" ht="12.75" customHeight="1">
      <c r="A156" s="164" t="s">
        <v>189</v>
      </c>
      <c r="B156" s="165"/>
      <c r="C156" s="52" t="s">
        <v>157</v>
      </c>
      <c r="D156" s="52" t="s">
        <v>4</v>
      </c>
      <c r="E156" s="53" t="s">
        <v>142</v>
      </c>
      <c r="F156" s="54" t="s">
        <v>90</v>
      </c>
      <c r="G156" s="55" t="s">
        <v>210</v>
      </c>
      <c r="H156" s="81" t="s">
        <v>247</v>
      </c>
    </row>
    <row r="157" spans="1:8" s="4" customFormat="1" ht="13.5" customHeight="1">
      <c r="A157" s="183"/>
      <c r="B157" s="184"/>
      <c r="C157" s="52"/>
      <c r="D157" s="79"/>
      <c r="E157" s="53"/>
      <c r="F157" s="57" t="s">
        <v>142</v>
      </c>
      <c r="G157" s="55" t="s">
        <v>279</v>
      </c>
      <c r="H157" s="89"/>
    </row>
    <row r="158" spans="1:8" s="4" customFormat="1" ht="12.75" customHeight="1">
      <c r="A158" s="206">
        <v>1</v>
      </c>
      <c r="B158" s="207"/>
      <c r="C158" s="86">
        <v>2</v>
      </c>
      <c r="D158" s="86">
        <v>3</v>
      </c>
      <c r="E158" s="59">
        <v>4</v>
      </c>
      <c r="F158" s="51" t="s">
        <v>226</v>
      </c>
      <c r="G158" s="51" t="s">
        <v>226</v>
      </c>
      <c r="H158" s="80" t="s">
        <v>154</v>
      </c>
    </row>
    <row r="159" spans="1:8" s="4" customFormat="1" ht="17.25" customHeight="1">
      <c r="A159" s="179" t="s">
        <v>207</v>
      </c>
      <c r="B159" s="180"/>
      <c r="C159" s="106" t="s">
        <v>17</v>
      </c>
      <c r="D159" s="107"/>
      <c r="E159" s="122">
        <v>0</v>
      </c>
      <c r="F159" s="123"/>
      <c r="G159" s="124">
        <v>0</v>
      </c>
      <c r="H159" s="125">
        <f>SUM($E$159:$G$159)</f>
        <v>0</v>
      </c>
    </row>
    <row r="160" spans="1:8" s="4" customFormat="1" ht="17.25" customHeight="1">
      <c r="A160" s="170" t="s">
        <v>60</v>
      </c>
      <c r="B160" s="171"/>
      <c r="C160" s="72" t="s">
        <v>260</v>
      </c>
      <c r="D160" s="63"/>
      <c r="E160" s="130">
        <v>-26661.97</v>
      </c>
      <c r="F160" s="131"/>
      <c r="G160" s="132">
        <v>0</v>
      </c>
      <c r="H160" s="133">
        <f>SUM($E$160:$G$160)</f>
        <v>-26661.97</v>
      </c>
    </row>
    <row r="161" spans="1:8" s="4" customFormat="1" ht="26.25" customHeight="1">
      <c r="A161" s="179" t="s">
        <v>108</v>
      </c>
      <c r="B161" s="180"/>
      <c r="C161" s="72" t="s">
        <v>56</v>
      </c>
      <c r="D161" s="63"/>
      <c r="E161" s="126">
        <v>0</v>
      </c>
      <c r="F161" s="127"/>
      <c r="G161" s="128">
        <v>0</v>
      </c>
      <c r="H161" s="129">
        <f>SUM($E$161:$G$161)</f>
        <v>0</v>
      </c>
    </row>
    <row r="162" spans="1:8" s="4" customFormat="1" ht="12.75" customHeight="1">
      <c r="A162" s="185" t="s">
        <v>132</v>
      </c>
      <c r="B162" s="175"/>
      <c r="C162" s="70"/>
      <c r="D162" s="54"/>
      <c r="E162" s="28"/>
      <c r="F162" s="19"/>
      <c r="G162" s="19"/>
      <c r="H162" s="35"/>
    </row>
    <row r="163" spans="1:18" s="4" customFormat="1" ht="12.75" customHeight="1">
      <c r="A163" s="181" t="s">
        <v>23</v>
      </c>
      <c r="B163" s="182"/>
      <c r="C163" s="72" t="s">
        <v>281</v>
      </c>
      <c r="D163" s="63" t="s">
        <v>197</v>
      </c>
      <c r="E163" s="139">
        <v>0</v>
      </c>
      <c r="F163" s="150"/>
      <c r="G163" s="141">
        <v>0</v>
      </c>
      <c r="H163" s="142">
        <f>SUM($E$163:$G$163)</f>
        <v>0</v>
      </c>
      <c r="J163" s="6"/>
      <c r="K163" s="6"/>
      <c r="L163" s="6"/>
      <c r="M163" s="6"/>
      <c r="N163" s="6"/>
      <c r="O163" s="6"/>
      <c r="P163" s="6"/>
      <c r="Q163" s="6"/>
      <c r="R163" s="6"/>
    </row>
    <row r="164" spans="1:8" s="4" customFormat="1" ht="12" customHeight="1">
      <c r="A164" s="177" t="s">
        <v>49</v>
      </c>
      <c r="B164" s="178"/>
      <c r="C164" s="69" t="s">
        <v>204</v>
      </c>
      <c r="D164" s="63" t="s">
        <v>284</v>
      </c>
      <c r="E164" s="130">
        <v>0</v>
      </c>
      <c r="F164" s="131"/>
      <c r="G164" s="132">
        <v>0</v>
      </c>
      <c r="H164" s="133">
        <f>SUM($E$164:$G$164)</f>
        <v>0</v>
      </c>
    </row>
    <row r="165" spans="1:8" s="4" customFormat="1" ht="15" customHeight="1">
      <c r="A165" s="179" t="s">
        <v>114</v>
      </c>
      <c r="B165" s="180"/>
      <c r="C165" s="69" t="s">
        <v>152</v>
      </c>
      <c r="D165" s="63"/>
      <c r="E165" s="126">
        <v>0</v>
      </c>
      <c r="F165" s="127"/>
      <c r="G165" s="128">
        <v>0</v>
      </c>
      <c r="H165" s="129">
        <f>SUM($E$165:$G$165)</f>
        <v>0</v>
      </c>
    </row>
    <row r="166" spans="1:8" s="4" customFormat="1" ht="12.75" customHeight="1">
      <c r="A166" s="185" t="s">
        <v>132</v>
      </c>
      <c r="B166" s="175"/>
      <c r="C166" s="70"/>
      <c r="D166" s="54"/>
      <c r="E166" s="28"/>
      <c r="F166" s="19"/>
      <c r="G166" s="19"/>
      <c r="H166" s="35"/>
    </row>
    <row r="167" spans="1:15" s="4" customFormat="1" ht="15.75" customHeight="1">
      <c r="A167" s="181" t="s">
        <v>95</v>
      </c>
      <c r="B167" s="182"/>
      <c r="C167" s="72" t="s">
        <v>223</v>
      </c>
      <c r="D167" s="63" t="s">
        <v>107</v>
      </c>
      <c r="E167" s="139">
        <v>0</v>
      </c>
      <c r="F167" s="150"/>
      <c r="G167" s="141">
        <v>0</v>
      </c>
      <c r="H167" s="142">
        <f>SUM($E$167:$G$167)</f>
        <v>0</v>
      </c>
      <c r="J167" s="6"/>
      <c r="K167" s="6"/>
      <c r="L167" s="6"/>
      <c r="M167" s="6"/>
      <c r="N167" s="6"/>
      <c r="O167" s="6"/>
    </row>
    <row r="168" spans="1:8" s="4" customFormat="1" ht="16.5" customHeight="1">
      <c r="A168" s="177" t="s">
        <v>62</v>
      </c>
      <c r="B168" s="178"/>
      <c r="C168" s="69" t="s">
        <v>295</v>
      </c>
      <c r="D168" s="63" t="s">
        <v>0</v>
      </c>
      <c r="E168" s="130">
        <v>0</v>
      </c>
      <c r="F168" s="131"/>
      <c r="G168" s="132">
        <v>0</v>
      </c>
      <c r="H168" s="133">
        <f>SUM($E$168:$G$168)</f>
        <v>0</v>
      </c>
    </row>
    <row r="169" spans="1:8" s="4" customFormat="1" ht="17.25" customHeight="1">
      <c r="A169" s="179" t="s">
        <v>11</v>
      </c>
      <c r="B169" s="180"/>
      <c r="C169" s="69" t="s">
        <v>240</v>
      </c>
      <c r="D169" s="63"/>
      <c r="E169" s="126">
        <v>-26661.97</v>
      </c>
      <c r="F169" s="127"/>
      <c r="G169" s="128">
        <v>0</v>
      </c>
      <c r="H169" s="129">
        <f>SUM($E$169:$G$169)</f>
        <v>-26661.97</v>
      </c>
    </row>
    <row r="170" spans="1:8" s="4" customFormat="1" ht="11.25" customHeight="1">
      <c r="A170" s="185" t="s">
        <v>132</v>
      </c>
      <c r="B170" s="175"/>
      <c r="C170" s="70"/>
      <c r="D170" s="54"/>
      <c r="E170" s="28"/>
      <c r="F170" s="19"/>
      <c r="G170" s="19"/>
      <c r="H170" s="35"/>
    </row>
    <row r="171" spans="1:17" s="4" customFormat="1" ht="10.5" customHeight="1">
      <c r="A171" s="181" t="s">
        <v>85</v>
      </c>
      <c r="B171" s="182"/>
      <c r="C171" s="72" t="s">
        <v>13</v>
      </c>
      <c r="D171" s="63" t="s">
        <v>5</v>
      </c>
      <c r="E171" s="139">
        <v>471015320.33</v>
      </c>
      <c r="F171" s="150"/>
      <c r="G171" s="141">
        <v>0</v>
      </c>
      <c r="H171" s="142">
        <f>SUM($E$171:$G$171)</f>
        <v>471015320.33</v>
      </c>
      <c r="J171" s="6"/>
      <c r="K171" s="6"/>
      <c r="L171" s="6"/>
      <c r="M171" s="6"/>
      <c r="N171" s="6"/>
      <c r="O171" s="6"/>
      <c r="P171" s="6"/>
      <c r="Q171" s="6"/>
    </row>
    <row r="172" spans="1:17" s="4" customFormat="1" ht="17.25" customHeight="1">
      <c r="A172" s="177" t="s">
        <v>72</v>
      </c>
      <c r="B172" s="208"/>
      <c r="C172" s="74" t="s">
        <v>96</v>
      </c>
      <c r="D172" s="88" t="s">
        <v>103</v>
      </c>
      <c r="E172" s="143">
        <v>471041982.3</v>
      </c>
      <c r="F172" s="144"/>
      <c r="G172" s="145">
        <v>0</v>
      </c>
      <c r="H172" s="146">
        <f>SUM($E$172:$G$172)</f>
        <v>471041982.3</v>
      </c>
      <c r="J172" s="6"/>
      <c r="K172" s="6"/>
      <c r="L172" s="6"/>
      <c r="M172" s="6"/>
      <c r="N172" s="6"/>
      <c r="O172" s="6"/>
      <c r="P172" s="6"/>
      <c r="Q172" s="6"/>
    </row>
    <row r="173" spans="1:17" s="4" customFormat="1" ht="4.5" customHeight="1">
      <c r="A173" s="114"/>
      <c r="B173" s="114"/>
      <c r="C173" s="116"/>
      <c r="D173" s="116"/>
      <c r="E173" s="117"/>
      <c r="F173" s="117"/>
      <c r="G173" s="117"/>
      <c r="H173" s="117"/>
      <c r="J173" s="6"/>
      <c r="K173" s="6"/>
      <c r="L173" s="6"/>
      <c r="M173" s="6"/>
      <c r="N173" s="6"/>
      <c r="O173" s="6"/>
      <c r="P173" s="6"/>
      <c r="Q173" s="6"/>
    </row>
    <row r="174" spans="1:8" s="4" customFormat="1" ht="17.25" customHeight="1">
      <c r="A174" s="115" t="s">
        <v>195</v>
      </c>
      <c r="B174" s="15"/>
      <c r="C174" s="163" t="s">
        <v>216</v>
      </c>
      <c r="D174" s="163"/>
      <c r="E174" s="163"/>
      <c r="F174" s="163"/>
      <c r="G174" s="163"/>
      <c r="H174" s="14"/>
    </row>
    <row r="175" spans="1:8" s="4" customFormat="1" ht="15.75">
      <c r="A175" s="15" t="s">
        <v>137</v>
      </c>
      <c r="B175" s="15"/>
      <c r="C175" s="15" t="s">
        <v>194</v>
      </c>
      <c r="D175" s="15"/>
      <c r="E175" s="11"/>
      <c r="F175" s="11"/>
      <c r="G175" s="38"/>
      <c r="H175" s="14"/>
    </row>
    <row r="176" spans="1:8" s="4" customFormat="1" ht="16.5" customHeight="1">
      <c r="A176" s="39" t="s">
        <v>68</v>
      </c>
      <c r="B176" s="39"/>
      <c r="C176" s="12"/>
      <c r="D176" s="40"/>
      <c r="E176" s="41"/>
      <c r="F176" s="41"/>
      <c r="G176" s="42"/>
      <c r="H176" s="42"/>
    </row>
    <row r="177" spans="1:8" s="4" customFormat="1" ht="15.75">
      <c r="A177" s="43"/>
      <c r="B177" s="43"/>
      <c r="C177" s="12" t="s">
        <v>79</v>
      </c>
      <c r="D177" s="34"/>
      <c r="E177" s="18"/>
      <c r="F177" s="18"/>
      <c r="G177" s="14"/>
      <c r="H177" s="14"/>
    </row>
    <row r="178" spans="1:8" s="4" customFormat="1" ht="15.75">
      <c r="A178" s="44" t="s">
        <v>70</v>
      </c>
      <c r="B178" s="44"/>
      <c r="C178" s="12"/>
      <c r="D178" s="12"/>
      <c r="E178" s="12"/>
      <c r="F178" s="18"/>
      <c r="G178" s="18"/>
      <c r="H178" s="14"/>
    </row>
    <row r="179" spans="1:7" ht="15.75">
      <c r="A179" s="12" t="s">
        <v>246</v>
      </c>
      <c r="B179" s="12"/>
      <c r="C179" s="12"/>
      <c r="D179" s="12"/>
      <c r="E179" s="45"/>
      <c r="F179" s="18"/>
      <c r="G179" s="18"/>
    </row>
    <row r="180" spans="1:8" ht="15">
      <c r="A180" s="44" t="s">
        <v>299</v>
      </c>
      <c r="B180" s="44"/>
      <c r="C180" s="11"/>
      <c r="D180" s="11"/>
      <c r="E180" s="11"/>
      <c r="F180" s="11"/>
      <c r="G180" s="11"/>
      <c r="H180" s="11"/>
    </row>
    <row r="181" spans="1:8" ht="12" customHeight="1">
      <c r="A181" s="32" t="s">
        <v>283</v>
      </c>
      <c r="B181" s="32"/>
      <c r="C181" s="11"/>
      <c r="D181" s="46"/>
      <c r="E181" s="33"/>
      <c r="F181" s="33"/>
      <c r="G181" s="33"/>
      <c r="H181" s="11"/>
    </row>
    <row r="182" spans="1:8" ht="15">
      <c r="A182" s="5"/>
      <c r="B182" s="5"/>
      <c r="C182" s="5"/>
      <c r="D182" s="5"/>
      <c r="E182" s="8"/>
      <c r="F182" s="8"/>
      <c r="G182" s="5"/>
      <c r="H182" s="5"/>
    </row>
    <row r="183" spans="1:8" ht="15">
      <c r="A183" s="5" t="s">
        <v>300</v>
      </c>
      <c r="B183" s="5"/>
      <c r="C183" s="5"/>
      <c r="D183" s="5"/>
      <c r="E183" s="7"/>
      <c r="F183" s="47"/>
      <c r="G183" s="47"/>
      <c r="H183" s="47"/>
    </row>
    <row r="184" spans="1:8" ht="15">
      <c r="A184" s="1"/>
      <c r="B184" s="1"/>
      <c r="C184" s="1"/>
      <c r="D184" s="1"/>
      <c r="E184" s="1"/>
      <c r="F184" s="1"/>
      <c r="G184" s="2"/>
      <c r="H184" s="2"/>
    </row>
    <row r="185" spans="1:8" ht="15">
      <c r="A185" s="1"/>
      <c r="B185" s="1"/>
      <c r="C185" s="1"/>
      <c r="D185" s="1"/>
      <c r="E185" s="1"/>
      <c r="F185" s="1"/>
      <c r="G185" s="2"/>
      <c r="H185" s="2"/>
    </row>
  </sheetData>
  <sheetProtection/>
  <mergeCells count="156">
    <mergeCell ref="A172:B172"/>
    <mergeCell ref="A166:B166"/>
    <mergeCell ref="A167:B167"/>
    <mergeCell ref="A168:B168"/>
    <mergeCell ref="A169:B169"/>
    <mergeCell ref="A170:B170"/>
    <mergeCell ref="A171:B171"/>
    <mergeCell ref="A162:B162"/>
    <mergeCell ref="A163:B163"/>
    <mergeCell ref="A164:B164"/>
    <mergeCell ref="A165:B165"/>
    <mergeCell ref="A158:B158"/>
    <mergeCell ref="A159:B159"/>
    <mergeCell ref="A160:B160"/>
    <mergeCell ref="A161:B161"/>
    <mergeCell ref="A153:B153"/>
    <mergeCell ref="A155:B155"/>
    <mergeCell ref="A156:B156"/>
    <mergeCell ref="A157:B157"/>
    <mergeCell ref="A149:B149"/>
    <mergeCell ref="A150:B150"/>
    <mergeCell ref="A151:B151"/>
    <mergeCell ref="A152:B152"/>
    <mergeCell ref="A145:B145"/>
    <mergeCell ref="A146:B146"/>
    <mergeCell ref="A147:B147"/>
    <mergeCell ref="A148:B148"/>
    <mergeCell ref="A141:B141"/>
    <mergeCell ref="A142:B142"/>
    <mergeCell ref="A143:B143"/>
    <mergeCell ref="A144:B144"/>
    <mergeCell ref="A137:B137"/>
    <mergeCell ref="A138:B138"/>
    <mergeCell ref="A140:B140"/>
    <mergeCell ref="A139:B139"/>
    <mergeCell ref="A133:B133"/>
    <mergeCell ref="A134:B134"/>
    <mergeCell ref="A135:B135"/>
    <mergeCell ref="A136:B136"/>
    <mergeCell ref="A129:B129"/>
    <mergeCell ref="A130:B130"/>
    <mergeCell ref="A131:B131"/>
    <mergeCell ref="A132:B132"/>
    <mergeCell ref="A124:B124"/>
    <mergeCell ref="A125:B125"/>
    <mergeCell ref="A126:B126"/>
    <mergeCell ref="A127:B127"/>
    <mergeCell ref="A123:B123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21:B121"/>
    <mergeCell ref="A122:B122"/>
    <mergeCell ref="A111:B111"/>
    <mergeCell ref="A105:B105"/>
    <mergeCell ref="A106:B106"/>
    <mergeCell ref="A107:B107"/>
    <mergeCell ref="A108:B108"/>
    <mergeCell ref="A104:B104"/>
    <mergeCell ref="A97:B97"/>
    <mergeCell ref="A98:B98"/>
    <mergeCell ref="A99:B99"/>
    <mergeCell ref="A100:B100"/>
    <mergeCell ref="A95:B95"/>
    <mergeCell ref="A101:B101"/>
    <mergeCell ref="A102:B102"/>
    <mergeCell ref="A103:B103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A75:B75"/>
    <mergeCell ref="A76:B76"/>
    <mergeCell ref="A77:B77"/>
    <mergeCell ref="A78:B78"/>
    <mergeCell ref="A71:B71"/>
    <mergeCell ref="A72:B72"/>
    <mergeCell ref="A73:B73"/>
    <mergeCell ref="A74:B74"/>
    <mergeCell ref="A67:B67"/>
    <mergeCell ref="A68:B68"/>
    <mergeCell ref="A69:B69"/>
    <mergeCell ref="A70:B70"/>
    <mergeCell ref="A63:B63"/>
    <mergeCell ref="A64:B64"/>
    <mergeCell ref="A65:B65"/>
    <mergeCell ref="A66:B66"/>
    <mergeCell ref="A58:B58"/>
    <mergeCell ref="A59:B59"/>
    <mergeCell ref="A60:B60"/>
    <mergeCell ref="A62:B62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1:B31"/>
    <mergeCell ref="A32:B32"/>
    <mergeCell ref="A33:B33"/>
    <mergeCell ref="A37:B37"/>
    <mergeCell ref="A29:B29"/>
    <mergeCell ref="A30:B30"/>
    <mergeCell ref="A18:B18"/>
    <mergeCell ref="A24:B24"/>
    <mergeCell ref="A14:B14"/>
    <mergeCell ref="A19:B19"/>
    <mergeCell ref="A20:B20"/>
    <mergeCell ref="A21:B21"/>
    <mergeCell ref="A22:B22"/>
    <mergeCell ref="A23:B23"/>
    <mergeCell ref="A17:B17"/>
    <mergeCell ref="C174:G174"/>
    <mergeCell ref="A13:B13"/>
    <mergeCell ref="A12:B12"/>
    <mergeCell ref="A15:B15"/>
    <mergeCell ref="A16:B16"/>
    <mergeCell ref="B6:E7"/>
    <mergeCell ref="B8:E8"/>
    <mergeCell ref="A25:B25"/>
    <mergeCell ref="A27:B27"/>
    <mergeCell ref="A28:B28"/>
  </mergeCells>
  <printOptions/>
  <pageMargins left="0.7" right="0.7" top="0.75" bottom="0.75" header="0.3" footer="0.3"/>
  <pageSetup horizontalDpi="600" verticalDpi="600" orientation="landscape" paperSize="9" r:id="rId1"/>
  <rowBreaks count="2" manualBreakCount="2">
    <brk id="60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Инна</cp:lastModifiedBy>
  <cp:lastPrinted>2018-03-29T13:17:47Z</cp:lastPrinted>
  <dcterms:created xsi:type="dcterms:W3CDTF">2018-01-30T08:19:09Z</dcterms:created>
  <dcterms:modified xsi:type="dcterms:W3CDTF">2018-03-29T13:17:52Z</dcterms:modified>
  <cp:category/>
  <cp:version/>
  <cp:contentType/>
  <cp:contentStatus/>
</cp:coreProperties>
</file>